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hew\Desktop\"/>
    </mc:Choice>
  </mc:AlternateContent>
  <bookViews>
    <workbookView xWindow="0" yWindow="0" windowWidth="25605" windowHeight="10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C44" i="1"/>
  <c r="C45" i="1" s="1"/>
  <c r="D45" i="1" s="1"/>
  <c r="E45" i="1" s="1"/>
  <c r="F45" i="1" s="1"/>
  <c r="G45" i="1" s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C37" i="1"/>
  <c r="C38" i="1" s="1"/>
  <c r="D38" i="1" s="1"/>
  <c r="E38" i="1" s="1"/>
  <c r="AZ35" i="1"/>
  <c r="AZ29" i="1" s="1"/>
  <c r="BA35" i="1"/>
  <c r="BA29" i="1" s="1"/>
  <c r="BB35" i="1"/>
  <c r="BB29" i="1" s="1"/>
  <c r="BC35" i="1"/>
  <c r="BC29" i="1" s="1"/>
  <c r="BD35" i="1"/>
  <c r="BD29" i="1" s="1"/>
  <c r="BE35" i="1"/>
  <c r="BE29" i="1" s="1"/>
  <c r="BF35" i="1"/>
  <c r="BF29" i="1" s="1"/>
  <c r="BG35" i="1"/>
  <c r="BG29" i="1" s="1"/>
  <c r="BH35" i="1"/>
  <c r="BH29" i="1" s="1"/>
  <c r="BI35" i="1"/>
  <c r="BJ35" i="1"/>
  <c r="BJ29" i="1" s="1"/>
  <c r="AY35" i="1"/>
  <c r="AY29" i="1" s="1"/>
  <c r="AN35" i="1"/>
  <c r="AN29" i="1" s="1"/>
  <c r="AO35" i="1"/>
  <c r="AO29" i="1" s="1"/>
  <c r="AP35" i="1"/>
  <c r="AP29" i="1" s="1"/>
  <c r="AQ35" i="1"/>
  <c r="AQ29" i="1" s="1"/>
  <c r="AR35" i="1"/>
  <c r="AS35" i="1"/>
  <c r="AS29" i="1" s="1"/>
  <c r="AT35" i="1"/>
  <c r="AT29" i="1" s="1"/>
  <c r="AU35" i="1"/>
  <c r="AU29" i="1" s="1"/>
  <c r="AV35" i="1"/>
  <c r="AV29" i="1" s="1"/>
  <c r="AW35" i="1"/>
  <c r="AW29" i="1" s="1"/>
  <c r="AX35" i="1"/>
  <c r="AX29" i="1" s="1"/>
  <c r="AM35" i="1"/>
  <c r="AM29" i="1" s="1"/>
  <c r="AB35" i="1"/>
  <c r="AB29" i="1" s="1"/>
  <c r="AC35" i="1"/>
  <c r="AC29" i="1" s="1"/>
  <c r="AD35" i="1"/>
  <c r="AD29" i="1" s="1"/>
  <c r="AE35" i="1"/>
  <c r="AE29" i="1" s="1"/>
  <c r="AF35" i="1"/>
  <c r="AF29" i="1" s="1"/>
  <c r="AG35" i="1"/>
  <c r="AG29" i="1" s="1"/>
  <c r="AH35" i="1"/>
  <c r="AH29" i="1" s="1"/>
  <c r="AI35" i="1"/>
  <c r="AI29" i="1" s="1"/>
  <c r="AJ35" i="1"/>
  <c r="AJ29" i="1" s="1"/>
  <c r="AK35" i="1"/>
  <c r="AK29" i="1" s="1"/>
  <c r="AL35" i="1"/>
  <c r="AL29" i="1" s="1"/>
  <c r="AA35" i="1"/>
  <c r="AA29" i="1" s="1"/>
  <c r="P35" i="1"/>
  <c r="P29" i="1" s="1"/>
  <c r="Q35" i="1"/>
  <c r="Q29" i="1" s="1"/>
  <c r="R35" i="1"/>
  <c r="R29" i="1" s="1"/>
  <c r="S35" i="1"/>
  <c r="S29" i="1" s="1"/>
  <c r="T35" i="1"/>
  <c r="T29" i="1" s="1"/>
  <c r="U35" i="1"/>
  <c r="U29" i="1" s="1"/>
  <c r="V35" i="1"/>
  <c r="V29" i="1" s="1"/>
  <c r="W35" i="1"/>
  <c r="W29" i="1" s="1"/>
  <c r="X35" i="1"/>
  <c r="X29" i="1" s="1"/>
  <c r="Y35" i="1"/>
  <c r="Y29" i="1" s="1"/>
  <c r="Z35" i="1"/>
  <c r="Z29" i="1" s="1"/>
  <c r="O35" i="1"/>
  <c r="O29" i="1" s="1"/>
  <c r="D29" i="1"/>
  <c r="E29" i="1"/>
  <c r="F29" i="1"/>
  <c r="G29" i="1"/>
  <c r="H29" i="1"/>
  <c r="I29" i="1"/>
  <c r="J29" i="1"/>
  <c r="K29" i="1"/>
  <c r="L29" i="1"/>
  <c r="M29" i="1"/>
  <c r="N29" i="1"/>
  <c r="AR29" i="1"/>
  <c r="BI29" i="1"/>
  <c r="C29" i="1"/>
  <c r="C30" i="1" s="1"/>
  <c r="AY24" i="1"/>
  <c r="AM24" i="1"/>
  <c r="AA24" i="1"/>
  <c r="O24" i="1"/>
  <c r="C24" i="1"/>
  <c r="C25" i="1" s="1"/>
  <c r="D25" i="1" s="1"/>
  <c r="E25" i="1" s="1"/>
  <c r="F25" i="1" s="1"/>
  <c r="G25" i="1" s="1"/>
  <c r="H25" i="1" s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C17" i="1"/>
  <c r="C18" i="1" s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C10" i="1"/>
  <c r="C11" i="1" s="1"/>
  <c r="H45" i="1" l="1"/>
  <c r="I45" i="1" s="1"/>
  <c r="B61" i="1"/>
  <c r="J45" i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AY45" i="1" s="1"/>
  <c r="AZ45" i="1" s="1"/>
  <c r="BA45" i="1" s="1"/>
  <c r="BB45" i="1" s="1"/>
  <c r="BC45" i="1" s="1"/>
  <c r="BD45" i="1" s="1"/>
  <c r="BE45" i="1" s="1"/>
  <c r="BF45" i="1" s="1"/>
  <c r="BG45" i="1" s="1"/>
  <c r="BH45" i="1" s="1"/>
  <c r="BI45" i="1" s="1"/>
  <c r="BJ45" i="1" s="1"/>
  <c r="F38" i="1"/>
  <c r="G38" i="1" s="1"/>
  <c r="H38" i="1" s="1"/>
  <c r="D18" i="1"/>
  <c r="E18" i="1" s="1"/>
  <c r="F18" i="1" s="1"/>
  <c r="G18" i="1" s="1"/>
  <c r="I38" i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F38" i="1" s="1"/>
  <c r="BG38" i="1" s="1"/>
  <c r="BH38" i="1" s="1"/>
  <c r="BI38" i="1" s="1"/>
  <c r="BJ38" i="1" s="1"/>
  <c r="B60" i="1"/>
  <c r="D30" i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D11" i="1"/>
  <c r="E11" i="1" s="1"/>
  <c r="F11" i="1" s="1"/>
  <c r="G11" i="1" s="1"/>
  <c r="H11" i="1" s="1"/>
  <c r="B59" i="1"/>
  <c r="I25" i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58" i="1"/>
  <c r="H18" i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AY4" i="1"/>
  <c r="AM4" i="1"/>
  <c r="AA4" i="1"/>
  <c r="C4" i="1"/>
  <c r="C5" i="1" s="1"/>
  <c r="D5" i="1" s="1"/>
  <c r="E5" i="1" s="1"/>
  <c r="F5" i="1" s="1"/>
  <c r="G5" i="1" s="1"/>
  <c r="H5" i="1" s="1"/>
  <c r="O4" i="1"/>
  <c r="B57" i="1" l="1"/>
  <c r="I5" i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55" i="1"/>
  <c r="I11" i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56" i="1"/>
</calcChain>
</file>

<file path=xl/comments1.xml><?xml version="1.0" encoding="utf-8"?>
<comments xmlns="http://schemas.openxmlformats.org/spreadsheetml/2006/main">
  <authors>
    <author>Matthew Adams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Matthew Adams:</t>
        </r>
        <r>
          <rPr>
            <sz val="9"/>
            <color indexed="81"/>
            <rFont val="Tahoma"/>
            <family val="2"/>
          </rPr>
          <t xml:space="preserve">
Use the monthly variance to model seasonality in your business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Matthew Adams:</t>
        </r>
        <r>
          <rPr>
            <sz val="9"/>
            <color indexed="81"/>
            <rFont val="Tahoma"/>
            <family val="2"/>
          </rPr>
          <t xml:space="preserve">
Use monthly variance to model seasonality in your business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Matthew Adams:</t>
        </r>
        <r>
          <rPr>
            <sz val="9"/>
            <color indexed="81"/>
            <rFont val="Tahoma"/>
            <family val="2"/>
          </rPr>
          <t xml:space="preserve">
Use monthly variance to model seasonality in your business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Matthew Adams:</t>
        </r>
        <r>
          <rPr>
            <sz val="9"/>
            <color indexed="81"/>
            <rFont val="Tahoma"/>
            <family val="2"/>
          </rPr>
          <t xml:space="preserve">
Use monthly variance to model seasonality in your business</t>
        </r>
      </text>
    </comment>
  </commentList>
</comments>
</file>

<file path=xl/sharedStrings.xml><?xml version="1.0" encoding="utf-8"?>
<sst xmlns="http://schemas.openxmlformats.org/spreadsheetml/2006/main" count="117" uniqueCount="92">
  <si>
    <t>Y1M1</t>
  </si>
  <si>
    <t>Y1M2</t>
  </si>
  <si>
    <t>Y1M3</t>
  </si>
  <si>
    <t>Y1M4</t>
  </si>
  <si>
    <t>Y1M5</t>
  </si>
  <si>
    <t>Y1M6</t>
  </si>
  <si>
    <t>Y1M7</t>
  </si>
  <si>
    <t>Y1M8</t>
  </si>
  <si>
    <t>Y1M9</t>
  </si>
  <si>
    <t>Y1M10</t>
  </si>
  <si>
    <t>Y1M11</t>
  </si>
  <si>
    <t>Y1M12</t>
  </si>
  <si>
    <t>Y2M1</t>
  </si>
  <si>
    <t>Y2M2</t>
  </si>
  <si>
    <t>Y2M3</t>
  </si>
  <si>
    <t>Y2M4</t>
  </si>
  <si>
    <t>Y2M5</t>
  </si>
  <si>
    <t>Y2M6</t>
  </si>
  <si>
    <t>Y2M7</t>
  </si>
  <si>
    <t>Y2M8</t>
  </si>
  <si>
    <t>Y2M9</t>
  </si>
  <si>
    <t>Y2M10</t>
  </si>
  <si>
    <t>Y2M11</t>
  </si>
  <si>
    <t>Y2M12</t>
  </si>
  <si>
    <t>Y3M1</t>
  </si>
  <si>
    <t>Y3M2</t>
  </si>
  <si>
    <t>Y3M3</t>
  </si>
  <si>
    <t>Y3M4</t>
  </si>
  <si>
    <t>Y3M5</t>
  </si>
  <si>
    <t>Y3M6</t>
  </si>
  <si>
    <t>Y3M7</t>
  </si>
  <si>
    <t>Y3M8</t>
  </si>
  <si>
    <t>Y3M9</t>
  </si>
  <si>
    <t>Y3M10</t>
  </si>
  <si>
    <t>Y3M11</t>
  </si>
  <si>
    <t>Y3M12</t>
  </si>
  <si>
    <t>Y4M1</t>
  </si>
  <si>
    <t>Y4M2</t>
  </si>
  <si>
    <t>Y4M3</t>
  </si>
  <si>
    <t>Y4M4</t>
  </si>
  <si>
    <t>Y4M5</t>
  </si>
  <si>
    <t>Y4M6</t>
  </si>
  <si>
    <t>Y4M7</t>
  </si>
  <si>
    <t>Y4M8</t>
  </si>
  <si>
    <t>Y4M9</t>
  </si>
  <si>
    <t>Y4M10</t>
  </si>
  <si>
    <t>Y4M11</t>
  </si>
  <si>
    <t>Y4M12</t>
  </si>
  <si>
    <t>Y5M1</t>
  </si>
  <si>
    <t>Y5M2</t>
  </si>
  <si>
    <t>Y5M3</t>
  </si>
  <si>
    <t>Y5M4</t>
  </si>
  <si>
    <t>Y5M5</t>
  </si>
  <si>
    <t>Y5M6</t>
  </si>
  <si>
    <t>Y5M7</t>
  </si>
  <si>
    <t>Y5M8</t>
  </si>
  <si>
    <t>Y5M9</t>
  </si>
  <si>
    <t>Y5M10</t>
  </si>
  <si>
    <t>Y5M11</t>
  </si>
  <si>
    <t>Y5M12</t>
  </si>
  <si>
    <t>One time up-front charge plus maintenance</t>
  </si>
  <si>
    <t>Initial fee</t>
  </si>
  <si>
    <t>Annual maintenance rate</t>
  </si>
  <si>
    <t>Cost plus</t>
  </si>
  <si>
    <t>Gross margin</t>
  </si>
  <si>
    <t>Pricing assumptions</t>
  </si>
  <si>
    <t>Customer Lifetime (months)</t>
  </si>
  <si>
    <t>Revenue &amp; Pricing Models</t>
  </si>
  <si>
    <t>Hourly rates</t>
  </si>
  <si>
    <t>Hourly rate</t>
  </si>
  <si>
    <t>Hours per month</t>
  </si>
  <si>
    <t>Monthly cost of delivery</t>
  </si>
  <si>
    <t>Cumulative lifetime value</t>
  </si>
  <si>
    <t>Customer Lifetime Value by Model</t>
  </si>
  <si>
    <t>Annualized subscription/lease rate</t>
  </si>
  <si>
    <t>Fixed-term subscription or leasing</t>
  </si>
  <si>
    <t>Monthly variance</t>
  </si>
  <si>
    <t>Licensing royalties</t>
  </si>
  <si>
    <t>License per unit</t>
  </si>
  <si>
    <t>Year 1</t>
  </si>
  <si>
    <t>Year 2</t>
  </si>
  <si>
    <t>Year 3</t>
  </si>
  <si>
    <t>Year 4</t>
  </si>
  <si>
    <t>Year 5</t>
  </si>
  <si>
    <t>Per-transaction fee (fixed)</t>
  </si>
  <si>
    <t>Transaction fee</t>
  </si>
  <si>
    <t>Transactions per month</t>
  </si>
  <si>
    <t>Contracted minimum units per month</t>
  </si>
  <si>
    <t>Per-transaction fee (variable)</t>
  </si>
  <si>
    <t>Transaction value</t>
  </si>
  <si>
    <t>This work is licensed under the Creative Commons Attribution-ShareAlike 4.0 International License. To view a copy of this license, visit http://creativecommons.org/licenses/by-sa/4.0/.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</si>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</sst>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9" fontId="0" fillId="2" borderId="0" xfId="2" applyFont="1" applyFill="1"/>
    <xf numFmtId="0" fontId="0" fillId="2" borderId="0" xfId="0" applyFill="1"/>
    <xf numFmtId="165" fontId="0" fillId="0" borderId="0" xfId="0" applyNumberFormat="1"/>
    <xf numFmtId="164" fontId="4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9" fontId="0" fillId="0" borderId="0" xfId="2" applyFont="1" applyFill="1"/>
    <xf numFmtId="0" fontId="7" fillId="0" borderId="0" xfId="0" applyFont="1" applyAlignment="1">
      <alignment horizontal="left"/>
    </xf>
    <xf numFmtId="165" fontId="0" fillId="0" borderId="0" xfId="0" applyNumberFormat="1" applyFill="1"/>
    <xf numFmtId="164" fontId="0" fillId="2" borderId="0" xfId="0" applyNumberFormat="1" applyFill="1"/>
    <xf numFmtId="164" fontId="0" fillId="0" borderId="0" xfId="0" applyNumberFormat="1" applyFill="1"/>
    <xf numFmtId="1" fontId="0" fillId="2" borderId="0" xfId="1" applyNumberFormat="1" applyFont="1" applyFill="1"/>
    <xf numFmtId="164" fontId="3" fillId="0" borderId="0" xfId="0" applyNumberFormat="1" applyFont="1" applyFill="1"/>
    <xf numFmtId="8" fontId="0" fillId="2" borderId="0" xfId="0" applyNumberFormat="1" applyFill="1"/>
    <xf numFmtId="1" fontId="0" fillId="2" borderId="0" xfId="0" applyNumberFormat="1" applyFill="1"/>
    <xf numFmtId="164" fontId="0" fillId="0" borderId="0" xfId="2" applyNumberFormat="1" applyFont="1" applyFill="1"/>
    <xf numFmtId="166" fontId="0" fillId="2" borderId="0" xfId="2" applyNumberFormat="1" applyFont="1" applyFill="1"/>
    <xf numFmtId="0" fontId="8" fillId="0" borderId="0" xfId="3" applyAlignment="1">
      <alignment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endjin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67</xdr:row>
      <xdr:rowOff>59532</xdr:rowOff>
    </xdr:from>
    <xdr:to>
      <xdr:col>0</xdr:col>
      <xdr:colOff>2178216</xdr:colOff>
      <xdr:row>73</xdr:row>
      <xdr:rowOff>130969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14251782"/>
          <a:ext cx="1928185" cy="121443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64</xdr:row>
      <xdr:rowOff>107155</xdr:rowOff>
    </xdr:from>
    <xdr:to>
      <xdr:col>0</xdr:col>
      <xdr:colOff>1798911</xdr:colOff>
      <xdr:row>66</xdr:row>
      <xdr:rowOff>155597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3727905"/>
          <a:ext cx="1227411" cy="42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4.0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J67"/>
  <sheetViews>
    <sheetView tabSelected="1" zoomScale="80" zoomScaleNormal="80" workbookViewId="0">
      <selection activeCell="D48" sqref="D48"/>
    </sheetView>
  </sheetViews>
  <sheetFormatPr defaultRowHeight="15" x14ac:dyDescent="0.25"/>
  <cols>
    <col min="1" max="1" width="38.42578125" style="4" bestFit="1" customWidth="1"/>
    <col min="2" max="6" width="11.85546875" bestFit="1" customWidth="1"/>
    <col min="7" max="62" width="12.28515625" bestFit="1" customWidth="1"/>
  </cols>
  <sheetData>
    <row r="1" spans="1:62" ht="33.75" x14ac:dyDescent="0.5">
      <c r="A1" s="15" t="s">
        <v>67</v>
      </c>
      <c r="B1" s="1"/>
    </row>
    <row r="3" spans="1:62" x14ac:dyDescent="0.25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27</v>
      </c>
      <c r="AE3" s="1" t="s">
        <v>28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33</v>
      </c>
      <c r="AK3" s="1" t="s">
        <v>34</v>
      </c>
      <c r="AL3" s="1" t="s">
        <v>35</v>
      </c>
      <c r="AM3" s="1" t="s">
        <v>36</v>
      </c>
      <c r="AN3" s="1" t="s">
        <v>37</v>
      </c>
      <c r="AO3" s="1" t="s">
        <v>38</v>
      </c>
      <c r="AP3" s="1" t="s">
        <v>39</v>
      </c>
      <c r="AQ3" s="1" t="s">
        <v>40</v>
      </c>
      <c r="AR3" s="1" t="s">
        <v>41</v>
      </c>
      <c r="AS3" s="1" t="s">
        <v>42</v>
      </c>
      <c r="AT3" s="1" t="s">
        <v>43</v>
      </c>
      <c r="AU3" s="1" t="s">
        <v>44</v>
      </c>
      <c r="AV3" s="1" t="s">
        <v>45</v>
      </c>
      <c r="AW3" s="1" t="s">
        <v>46</v>
      </c>
      <c r="AX3" s="1" t="s">
        <v>47</v>
      </c>
      <c r="AY3" s="1" t="s">
        <v>48</v>
      </c>
      <c r="AZ3" s="1" t="s">
        <v>49</v>
      </c>
      <c r="BA3" s="1" t="s">
        <v>50</v>
      </c>
      <c r="BB3" s="1" t="s">
        <v>51</v>
      </c>
      <c r="BC3" s="1" t="s">
        <v>52</v>
      </c>
      <c r="BD3" s="1" t="s">
        <v>53</v>
      </c>
      <c r="BE3" s="1" t="s">
        <v>54</v>
      </c>
      <c r="BF3" s="1" t="s">
        <v>55</v>
      </c>
      <c r="BG3" s="1" t="s">
        <v>56</v>
      </c>
      <c r="BH3" s="1" t="s">
        <v>57</v>
      </c>
      <c r="BI3" s="1" t="s">
        <v>58</v>
      </c>
      <c r="BJ3" s="1" t="s">
        <v>59</v>
      </c>
    </row>
    <row r="4" spans="1:62" x14ac:dyDescent="0.25">
      <c r="A4" s="12" t="s">
        <v>60</v>
      </c>
      <c r="B4" s="1"/>
      <c r="C4" s="6">
        <f>$B$7 + ($B$7*$B$8)</f>
        <v>24000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s="6">
        <f>$B$7*$B$8</f>
        <v>4000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 s="6">
        <f>$B$7*$B$8</f>
        <v>4000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 s="6">
        <f>$B$7*$B$8</f>
        <v>4000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 s="6">
        <f>$B$7*$B$8</f>
        <v>4000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</row>
    <row r="5" spans="1:62" x14ac:dyDescent="0.25">
      <c r="A5" s="2" t="s">
        <v>72</v>
      </c>
      <c r="B5" s="1"/>
      <c r="C5" s="11">
        <f>C4</f>
        <v>24000</v>
      </c>
      <c r="D5" s="11">
        <f>C5+D4</f>
        <v>24000</v>
      </c>
      <c r="E5" s="11">
        <f t="shared" ref="E5:BJ5" si="0">D5+E4</f>
        <v>24000</v>
      </c>
      <c r="F5" s="11">
        <f t="shared" si="0"/>
        <v>24000</v>
      </c>
      <c r="G5" s="11">
        <f t="shared" si="0"/>
        <v>24000</v>
      </c>
      <c r="H5" s="11">
        <f t="shared" si="0"/>
        <v>24000</v>
      </c>
      <c r="I5" s="11">
        <f t="shared" si="0"/>
        <v>24000</v>
      </c>
      <c r="J5" s="11">
        <f t="shared" si="0"/>
        <v>24000</v>
      </c>
      <c r="K5" s="11">
        <f t="shared" si="0"/>
        <v>24000</v>
      </c>
      <c r="L5" s="11">
        <f t="shared" si="0"/>
        <v>24000</v>
      </c>
      <c r="M5" s="11">
        <f t="shared" si="0"/>
        <v>24000</v>
      </c>
      <c r="N5" s="11">
        <f t="shared" si="0"/>
        <v>24000</v>
      </c>
      <c r="O5" s="11">
        <f t="shared" si="0"/>
        <v>28000</v>
      </c>
      <c r="P5" s="11">
        <f t="shared" si="0"/>
        <v>28000</v>
      </c>
      <c r="Q5" s="11">
        <f t="shared" si="0"/>
        <v>28000</v>
      </c>
      <c r="R5" s="11">
        <f t="shared" si="0"/>
        <v>28000</v>
      </c>
      <c r="S5" s="11">
        <f t="shared" si="0"/>
        <v>28000</v>
      </c>
      <c r="T5" s="11">
        <f t="shared" si="0"/>
        <v>28000</v>
      </c>
      <c r="U5" s="11">
        <f t="shared" si="0"/>
        <v>28000</v>
      </c>
      <c r="V5" s="11">
        <f t="shared" si="0"/>
        <v>28000</v>
      </c>
      <c r="W5" s="11">
        <f t="shared" si="0"/>
        <v>28000</v>
      </c>
      <c r="X5" s="11">
        <f t="shared" si="0"/>
        <v>28000</v>
      </c>
      <c r="Y5" s="11">
        <f t="shared" si="0"/>
        <v>28000</v>
      </c>
      <c r="Z5" s="11">
        <f t="shared" si="0"/>
        <v>28000</v>
      </c>
      <c r="AA5" s="11">
        <f t="shared" si="0"/>
        <v>32000</v>
      </c>
      <c r="AB5" s="11">
        <f t="shared" si="0"/>
        <v>32000</v>
      </c>
      <c r="AC5" s="11">
        <f t="shared" si="0"/>
        <v>32000</v>
      </c>
      <c r="AD5" s="11">
        <f t="shared" si="0"/>
        <v>32000</v>
      </c>
      <c r="AE5" s="11">
        <f t="shared" si="0"/>
        <v>32000</v>
      </c>
      <c r="AF5" s="11">
        <f t="shared" si="0"/>
        <v>32000</v>
      </c>
      <c r="AG5" s="11">
        <f t="shared" si="0"/>
        <v>32000</v>
      </c>
      <c r="AH5" s="11">
        <f t="shared" si="0"/>
        <v>32000</v>
      </c>
      <c r="AI5" s="11">
        <f t="shared" si="0"/>
        <v>32000</v>
      </c>
      <c r="AJ5" s="11">
        <f t="shared" si="0"/>
        <v>32000</v>
      </c>
      <c r="AK5" s="11">
        <f t="shared" si="0"/>
        <v>32000</v>
      </c>
      <c r="AL5" s="11">
        <f t="shared" si="0"/>
        <v>32000</v>
      </c>
      <c r="AM5" s="11">
        <f t="shared" si="0"/>
        <v>36000</v>
      </c>
      <c r="AN5" s="11">
        <f t="shared" si="0"/>
        <v>36000</v>
      </c>
      <c r="AO5" s="11">
        <f t="shared" si="0"/>
        <v>36000</v>
      </c>
      <c r="AP5" s="11">
        <f t="shared" si="0"/>
        <v>36000</v>
      </c>
      <c r="AQ5" s="11">
        <f t="shared" si="0"/>
        <v>36000</v>
      </c>
      <c r="AR5" s="11">
        <f t="shared" si="0"/>
        <v>36000</v>
      </c>
      <c r="AS5" s="11">
        <f t="shared" si="0"/>
        <v>36000</v>
      </c>
      <c r="AT5" s="11">
        <f t="shared" si="0"/>
        <v>36000</v>
      </c>
      <c r="AU5" s="11">
        <f t="shared" si="0"/>
        <v>36000</v>
      </c>
      <c r="AV5" s="11">
        <f t="shared" si="0"/>
        <v>36000</v>
      </c>
      <c r="AW5" s="11">
        <f t="shared" si="0"/>
        <v>36000</v>
      </c>
      <c r="AX5" s="11">
        <f t="shared" si="0"/>
        <v>36000</v>
      </c>
      <c r="AY5" s="11">
        <f t="shared" si="0"/>
        <v>40000</v>
      </c>
      <c r="AZ5" s="11">
        <f t="shared" si="0"/>
        <v>40000</v>
      </c>
      <c r="BA5" s="11">
        <f t="shared" si="0"/>
        <v>40000</v>
      </c>
      <c r="BB5" s="11">
        <f t="shared" si="0"/>
        <v>40000</v>
      </c>
      <c r="BC5" s="11">
        <f t="shared" si="0"/>
        <v>40000</v>
      </c>
      <c r="BD5" s="11">
        <f t="shared" si="0"/>
        <v>40000</v>
      </c>
      <c r="BE5" s="11">
        <f t="shared" si="0"/>
        <v>40000</v>
      </c>
      <c r="BF5" s="11">
        <f t="shared" si="0"/>
        <v>40000</v>
      </c>
      <c r="BG5" s="11">
        <f t="shared" si="0"/>
        <v>40000</v>
      </c>
      <c r="BH5" s="11">
        <f t="shared" si="0"/>
        <v>40000</v>
      </c>
      <c r="BI5" s="11">
        <f t="shared" si="0"/>
        <v>40000</v>
      </c>
      <c r="BJ5" s="11">
        <f t="shared" si="0"/>
        <v>40000</v>
      </c>
    </row>
    <row r="6" spans="1:62" x14ac:dyDescent="0.25">
      <c r="A6" s="3" t="s">
        <v>65</v>
      </c>
    </row>
    <row r="7" spans="1:62" x14ac:dyDescent="0.25">
      <c r="A7" s="2" t="s">
        <v>61</v>
      </c>
      <c r="B7" s="7">
        <v>20000</v>
      </c>
    </row>
    <row r="8" spans="1:62" x14ac:dyDescent="0.25">
      <c r="A8" s="2" t="s">
        <v>62</v>
      </c>
      <c r="B8" s="8">
        <v>0.2</v>
      </c>
    </row>
    <row r="10" spans="1:62" x14ac:dyDescent="0.25">
      <c r="A10" s="12" t="s">
        <v>63</v>
      </c>
      <c r="C10" s="10">
        <f>(1+$B$13)*$B$14*(1+C15)</f>
        <v>3900</v>
      </c>
      <c r="D10" s="10">
        <f t="shared" ref="D10:BJ10" si="1">(1+$B$13)*$B$14*(1+D15)</f>
        <v>3900</v>
      </c>
      <c r="E10" s="10">
        <f t="shared" si="1"/>
        <v>3900</v>
      </c>
      <c r="F10" s="10">
        <f t="shared" si="1"/>
        <v>3900</v>
      </c>
      <c r="G10" s="10">
        <f t="shared" si="1"/>
        <v>3900</v>
      </c>
      <c r="H10" s="10">
        <f t="shared" si="1"/>
        <v>3978</v>
      </c>
      <c r="I10" s="10">
        <f t="shared" si="1"/>
        <v>3978</v>
      </c>
      <c r="J10" s="10">
        <f t="shared" si="1"/>
        <v>3978</v>
      </c>
      <c r="K10" s="10">
        <f t="shared" si="1"/>
        <v>3978</v>
      </c>
      <c r="L10" s="10">
        <f t="shared" si="1"/>
        <v>3978</v>
      </c>
      <c r="M10" s="10">
        <f t="shared" si="1"/>
        <v>3978</v>
      </c>
      <c r="N10" s="10">
        <f t="shared" si="1"/>
        <v>3978</v>
      </c>
      <c r="O10" s="10">
        <f t="shared" si="1"/>
        <v>3939</v>
      </c>
      <c r="P10" s="10">
        <f t="shared" si="1"/>
        <v>3939</v>
      </c>
      <c r="Q10" s="10">
        <f t="shared" si="1"/>
        <v>3939</v>
      </c>
      <c r="R10" s="10">
        <f t="shared" si="1"/>
        <v>3939</v>
      </c>
      <c r="S10" s="10">
        <f t="shared" si="1"/>
        <v>3939</v>
      </c>
      <c r="T10" s="10">
        <f t="shared" si="1"/>
        <v>3939</v>
      </c>
      <c r="U10" s="10">
        <f t="shared" si="1"/>
        <v>3900</v>
      </c>
      <c r="V10" s="10">
        <f t="shared" si="1"/>
        <v>3900</v>
      </c>
      <c r="W10" s="10">
        <f t="shared" si="1"/>
        <v>3900</v>
      </c>
      <c r="X10" s="10">
        <f t="shared" si="1"/>
        <v>3900</v>
      </c>
      <c r="Y10" s="10">
        <f t="shared" si="1"/>
        <v>3900</v>
      </c>
      <c r="Z10" s="10">
        <f t="shared" si="1"/>
        <v>3900</v>
      </c>
      <c r="AA10" s="10">
        <f t="shared" si="1"/>
        <v>3861</v>
      </c>
      <c r="AB10" s="10">
        <f t="shared" si="1"/>
        <v>3861</v>
      </c>
      <c r="AC10" s="10">
        <f t="shared" si="1"/>
        <v>3861</v>
      </c>
      <c r="AD10" s="10">
        <f t="shared" si="1"/>
        <v>3861</v>
      </c>
      <c r="AE10" s="10">
        <f t="shared" si="1"/>
        <v>3861</v>
      </c>
      <c r="AF10" s="10">
        <f t="shared" si="1"/>
        <v>3861</v>
      </c>
      <c r="AG10" s="10">
        <f t="shared" si="1"/>
        <v>3939</v>
      </c>
      <c r="AH10" s="10">
        <f t="shared" si="1"/>
        <v>3939</v>
      </c>
      <c r="AI10" s="10">
        <f t="shared" si="1"/>
        <v>3939</v>
      </c>
      <c r="AJ10" s="10">
        <f t="shared" si="1"/>
        <v>3939</v>
      </c>
      <c r="AK10" s="10">
        <f t="shared" si="1"/>
        <v>3939</v>
      </c>
      <c r="AL10" s="10">
        <f t="shared" si="1"/>
        <v>3939</v>
      </c>
      <c r="AM10" s="10">
        <f t="shared" si="1"/>
        <v>3978</v>
      </c>
      <c r="AN10" s="10">
        <f t="shared" si="1"/>
        <v>3978</v>
      </c>
      <c r="AO10" s="10">
        <f t="shared" si="1"/>
        <v>3978</v>
      </c>
      <c r="AP10" s="10">
        <f t="shared" si="1"/>
        <v>3978</v>
      </c>
      <c r="AQ10" s="10">
        <f t="shared" si="1"/>
        <v>3978</v>
      </c>
      <c r="AR10" s="10">
        <f t="shared" si="1"/>
        <v>3978</v>
      </c>
      <c r="AS10" s="10">
        <f t="shared" si="1"/>
        <v>3900</v>
      </c>
      <c r="AT10" s="10">
        <f t="shared" si="1"/>
        <v>3900</v>
      </c>
      <c r="AU10" s="10">
        <f t="shared" si="1"/>
        <v>3900</v>
      </c>
      <c r="AV10" s="10">
        <f t="shared" si="1"/>
        <v>3900</v>
      </c>
      <c r="AW10" s="10">
        <f t="shared" si="1"/>
        <v>3900</v>
      </c>
      <c r="AX10" s="10">
        <f t="shared" si="1"/>
        <v>3900</v>
      </c>
      <c r="AY10" s="10">
        <f t="shared" si="1"/>
        <v>3822</v>
      </c>
      <c r="AZ10" s="10">
        <f t="shared" si="1"/>
        <v>3822</v>
      </c>
      <c r="BA10" s="10">
        <f t="shared" si="1"/>
        <v>3822</v>
      </c>
      <c r="BB10" s="10">
        <f t="shared" si="1"/>
        <v>3822</v>
      </c>
      <c r="BC10" s="10">
        <f t="shared" si="1"/>
        <v>3822</v>
      </c>
      <c r="BD10" s="10">
        <f t="shared" si="1"/>
        <v>3822</v>
      </c>
      <c r="BE10" s="10">
        <f t="shared" si="1"/>
        <v>3861</v>
      </c>
      <c r="BF10" s="10">
        <f t="shared" si="1"/>
        <v>3861</v>
      </c>
      <c r="BG10" s="10">
        <f t="shared" si="1"/>
        <v>3861</v>
      </c>
      <c r="BH10" s="10">
        <f t="shared" si="1"/>
        <v>3861</v>
      </c>
      <c r="BI10" s="10">
        <f t="shared" si="1"/>
        <v>3861</v>
      </c>
      <c r="BJ10" s="10">
        <f t="shared" si="1"/>
        <v>3861</v>
      </c>
    </row>
    <row r="11" spans="1:62" x14ac:dyDescent="0.25">
      <c r="A11" s="2" t="s">
        <v>72</v>
      </c>
      <c r="C11" s="11">
        <f>C10</f>
        <v>3900</v>
      </c>
      <c r="D11" s="11">
        <f>C11+D10</f>
        <v>7800</v>
      </c>
      <c r="E11" s="11">
        <f t="shared" ref="E11:BJ11" si="2">D11+E10</f>
        <v>11700</v>
      </c>
      <c r="F11" s="11">
        <f t="shared" si="2"/>
        <v>15600</v>
      </c>
      <c r="G11" s="11">
        <f t="shared" si="2"/>
        <v>19500</v>
      </c>
      <c r="H11" s="11">
        <f t="shared" si="2"/>
        <v>23478</v>
      </c>
      <c r="I11" s="11">
        <f t="shared" si="2"/>
        <v>27456</v>
      </c>
      <c r="J11" s="11">
        <f t="shared" si="2"/>
        <v>31434</v>
      </c>
      <c r="K11" s="11">
        <f t="shared" si="2"/>
        <v>35412</v>
      </c>
      <c r="L11" s="11">
        <f t="shared" si="2"/>
        <v>39390</v>
      </c>
      <c r="M11" s="11">
        <f t="shared" si="2"/>
        <v>43368</v>
      </c>
      <c r="N11" s="11">
        <f t="shared" si="2"/>
        <v>47346</v>
      </c>
      <c r="O11" s="11">
        <f t="shared" si="2"/>
        <v>51285</v>
      </c>
      <c r="P11" s="11">
        <f t="shared" si="2"/>
        <v>55224</v>
      </c>
      <c r="Q11" s="11">
        <f t="shared" si="2"/>
        <v>59163</v>
      </c>
      <c r="R11" s="11">
        <f t="shared" si="2"/>
        <v>63102</v>
      </c>
      <c r="S11" s="11">
        <f t="shared" si="2"/>
        <v>67041</v>
      </c>
      <c r="T11" s="11">
        <f t="shared" si="2"/>
        <v>70980</v>
      </c>
      <c r="U11" s="11">
        <f t="shared" si="2"/>
        <v>74880</v>
      </c>
      <c r="V11" s="11">
        <f t="shared" si="2"/>
        <v>78780</v>
      </c>
      <c r="W11" s="11">
        <f t="shared" si="2"/>
        <v>82680</v>
      </c>
      <c r="X11" s="11">
        <f t="shared" si="2"/>
        <v>86580</v>
      </c>
      <c r="Y11" s="11">
        <f t="shared" si="2"/>
        <v>90480</v>
      </c>
      <c r="Z11" s="11">
        <f t="shared" si="2"/>
        <v>94380</v>
      </c>
      <c r="AA11" s="11">
        <f t="shared" si="2"/>
        <v>98241</v>
      </c>
      <c r="AB11" s="11">
        <f t="shared" si="2"/>
        <v>102102</v>
      </c>
      <c r="AC11" s="11">
        <f t="shared" si="2"/>
        <v>105963</v>
      </c>
      <c r="AD11" s="11">
        <f t="shared" si="2"/>
        <v>109824</v>
      </c>
      <c r="AE11" s="11">
        <f t="shared" si="2"/>
        <v>113685</v>
      </c>
      <c r="AF11" s="11">
        <f t="shared" si="2"/>
        <v>117546</v>
      </c>
      <c r="AG11" s="11">
        <f t="shared" si="2"/>
        <v>121485</v>
      </c>
      <c r="AH11" s="11">
        <f t="shared" si="2"/>
        <v>125424</v>
      </c>
      <c r="AI11" s="11">
        <f t="shared" si="2"/>
        <v>129363</v>
      </c>
      <c r="AJ11" s="11">
        <f t="shared" si="2"/>
        <v>133302</v>
      </c>
      <c r="AK11" s="11">
        <f t="shared" si="2"/>
        <v>137241</v>
      </c>
      <c r="AL11" s="11">
        <f t="shared" si="2"/>
        <v>141180</v>
      </c>
      <c r="AM11" s="11">
        <f t="shared" si="2"/>
        <v>145158</v>
      </c>
      <c r="AN11" s="11">
        <f t="shared" si="2"/>
        <v>149136</v>
      </c>
      <c r="AO11" s="11">
        <f t="shared" si="2"/>
        <v>153114</v>
      </c>
      <c r="AP11" s="11">
        <f t="shared" si="2"/>
        <v>157092</v>
      </c>
      <c r="AQ11" s="11">
        <f t="shared" si="2"/>
        <v>161070</v>
      </c>
      <c r="AR11" s="11">
        <f t="shared" si="2"/>
        <v>165048</v>
      </c>
      <c r="AS11" s="11">
        <f t="shared" si="2"/>
        <v>168948</v>
      </c>
      <c r="AT11" s="11">
        <f t="shared" si="2"/>
        <v>172848</v>
      </c>
      <c r="AU11" s="11">
        <f t="shared" si="2"/>
        <v>176748</v>
      </c>
      <c r="AV11" s="11">
        <f t="shared" si="2"/>
        <v>180648</v>
      </c>
      <c r="AW11" s="11">
        <f t="shared" si="2"/>
        <v>184548</v>
      </c>
      <c r="AX11" s="11">
        <f t="shared" si="2"/>
        <v>188448</v>
      </c>
      <c r="AY11" s="11">
        <f t="shared" si="2"/>
        <v>192270</v>
      </c>
      <c r="AZ11" s="11">
        <f t="shared" si="2"/>
        <v>196092</v>
      </c>
      <c r="BA11" s="11">
        <f t="shared" si="2"/>
        <v>199914</v>
      </c>
      <c r="BB11" s="11">
        <f t="shared" si="2"/>
        <v>203736</v>
      </c>
      <c r="BC11" s="11">
        <f t="shared" si="2"/>
        <v>207558</v>
      </c>
      <c r="BD11" s="11">
        <f t="shared" si="2"/>
        <v>211380</v>
      </c>
      <c r="BE11" s="11">
        <f t="shared" si="2"/>
        <v>215241</v>
      </c>
      <c r="BF11" s="11">
        <f t="shared" si="2"/>
        <v>219102</v>
      </c>
      <c r="BG11" s="11">
        <f t="shared" si="2"/>
        <v>222963</v>
      </c>
      <c r="BH11" s="11">
        <f t="shared" si="2"/>
        <v>226824</v>
      </c>
      <c r="BI11" s="11">
        <f t="shared" si="2"/>
        <v>230685</v>
      </c>
      <c r="BJ11" s="11">
        <f t="shared" si="2"/>
        <v>234546</v>
      </c>
    </row>
    <row r="12" spans="1:62" x14ac:dyDescent="0.25">
      <c r="A12" s="3" t="s">
        <v>65</v>
      </c>
    </row>
    <row r="13" spans="1:62" x14ac:dyDescent="0.25">
      <c r="A13" s="2" t="s">
        <v>64</v>
      </c>
      <c r="B13" s="8">
        <v>0.3</v>
      </c>
    </row>
    <row r="14" spans="1:62" x14ac:dyDescent="0.25">
      <c r="A14" s="2" t="s">
        <v>71</v>
      </c>
      <c r="B14" s="17">
        <v>3000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spans="1:62" x14ac:dyDescent="0.25">
      <c r="A15" s="2" t="s">
        <v>76</v>
      </c>
      <c r="B15" s="1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0.02</v>
      </c>
      <c r="I15" s="8">
        <v>0.02</v>
      </c>
      <c r="J15" s="8">
        <v>0.02</v>
      </c>
      <c r="K15" s="8">
        <v>0.02</v>
      </c>
      <c r="L15" s="8">
        <v>0.02</v>
      </c>
      <c r="M15" s="8">
        <v>0.02</v>
      </c>
      <c r="N15" s="8">
        <v>0.02</v>
      </c>
      <c r="O15" s="8">
        <v>0.01</v>
      </c>
      <c r="P15" s="8">
        <v>0.01</v>
      </c>
      <c r="Q15" s="8">
        <v>0.01</v>
      </c>
      <c r="R15" s="8">
        <v>0.01</v>
      </c>
      <c r="S15" s="8">
        <v>0.01</v>
      </c>
      <c r="T15" s="8">
        <v>0.01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-0.01</v>
      </c>
      <c r="AB15" s="8">
        <v>-0.01</v>
      </c>
      <c r="AC15" s="8">
        <v>-0.01</v>
      </c>
      <c r="AD15" s="8">
        <v>-0.01</v>
      </c>
      <c r="AE15" s="8">
        <v>-0.01</v>
      </c>
      <c r="AF15" s="8">
        <v>-0.01</v>
      </c>
      <c r="AG15" s="8">
        <v>0.01</v>
      </c>
      <c r="AH15" s="8">
        <v>0.01</v>
      </c>
      <c r="AI15" s="8">
        <v>0.01</v>
      </c>
      <c r="AJ15" s="8">
        <v>0.01</v>
      </c>
      <c r="AK15" s="8">
        <v>0.01</v>
      </c>
      <c r="AL15" s="8">
        <v>0.01</v>
      </c>
      <c r="AM15" s="8">
        <v>0.02</v>
      </c>
      <c r="AN15" s="8">
        <v>0.02</v>
      </c>
      <c r="AO15" s="8">
        <v>0.02</v>
      </c>
      <c r="AP15" s="8">
        <v>0.02</v>
      </c>
      <c r="AQ15" s="8">
        <v>0.02</v>
      </c>
      <c r="AR15" s="8">
        <v>0.02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-0.02</v>
      </c>
      <c r="AZ15" s="8">
        <v>-0.02</v>
      </c>
      <c r="BA15" s="8">
        <v>-0.02</v>
      </c>
      <c r="BB15" s="8">
        <v>-0.02</v>
      </c>
      <c r="BC15" s="8">
        <v>-0.02</v>
      </c>
      <c r="BD15" s="8">
        <v>-0.02</v>
      </c>
      <c r="BE15" s="8">
        <v>-0.01</v>
      </c>
      <c r="BF15" s="8">
        <v>-0.01</v>
      </c>
      <c r="BG15" s="8">
        <v>-0.01</v>
      </c>
      <c r="BH15" s="8">
        <v>-0.01</v>
      </c>
      <c r="BI15" s="8">
        <v>-0.01</v>
      </c>
      <c r="BJ15" s="8">
        <v>-0.01</v>
      </c>
    </row>
    <row r="17" spans="1:62" x14ac:dyDescent="0.25">
      <c r="A17" s="12" t="s">
        <v>68</v>
      </c>
      <c r="C17" s="6">
        <f>$B$20*$B$21*(1+C22)</f>
        <v>4000</v>
      </c>
      <c r="D17" s="6">
        <f t="shared" ref="D17:BJ17" si="3">$B$20*$B$21*(1+D22)</f>
        <v>4000</v>
      </c>
      <c r="E17" s="6">
        <f t="shared" si="3"/>
        <v>4000</v>
      </c>
      <c r="F17" s="6">
        <f t="shared" si="3"/>
        <v>4000</v>
      </c>
      <c r="G17" s="6">
        <f t="shared" si="3"/>
        <v>4000</v>
      </c>
      <c r="H17" s="6">
        <f t="shared" si="3"/>
        <v>4080</v>
      </c>
      <c r="I17" s="6">
        <f t="shared" si="3"/>
        <v>4080</v>
      </c>
      <c r="J17" s="6">
        <f t="shared" si="3"/>
        <v>4080</v>
      </c>
      <c r="K17" s="6">
        <f t="shared" si="3"/>
        <v>4080</v>
      </c>
      <c r="L17" s="6">
        <f t="shared" si="3"/>
        <v>4080</v>
      </c>
      <c r="M17" s="6">
        <f t="shared" si="3"/>
        <v>4080</v>
      </c>
      <c r="N17" s="6">
        <f t="shared" si="3"/>
        <v>4080</v>
      </c>
      <c r="O17" s="6">
        <f t="shared" si="3"/>
        <v>4040</v>
      </c>
      <c r="P17" s="6">
        <f t="shared" si="3"/>
        <v>4040</v>
      </c>
      <c r="Q17" s="6">
        <f t="shared" si="3"/>
        <v>4040</v>
      </c>
      <c r="R17" s="6">
        <f t="shared" si="3"/>
        <v>4040</v>
      </c>
      <c r="S17" s="6">
        <f t="shared" si="3"/>
        <v>4040</v>
      </c>
      <c r="T17" s="6">
        <f t="shared" si="3"/>
        <v>4040</v>
      </c>
      <c r="U17" s="6">
        <f t="shared" si="3"/>
        <v>4000</v>
      </c>
      <c r="V17" s="6">
        <f t="shared" si="3"/>
        <v>4000</v>
      </c>
      <c r="W17" s="6">
        <f t="shared" si="3"/>
        <v>4000</v>
      </c>
      <c r="X17" s="6">
        <f t="shared" si="3"/>
        <v>4000</v>
      </c>
      <c r="Y17" s="6">
        <f t="shared" si="3"/>
        <v>4000</v>
      </c>
      <c r="Z17" s="6">
        <f t="shared" si="3"/>
        <v>4000</v>
      </c>
      <c r="AA17" s="6">
        <f t="shared" si="3"/>
        <v>3960</v>
      </c>
      <c r="AB17" s="6">
        <f t="shared" si="3"/>
        <v>3960</v>
      </c>
      <c r="AC17" s="6">
        <f t="shared" si="3"/>
        <v>3960</v>
      </c>
      <c r="AD17" s="6">
        <f t="shared" si="3"/>
        <v>3960</v>
      </c>
      <c r="AE17" s="6">
        <f t="shared" si="3"/>
        <v>3960</v>
      </c>
      <c r="AF17" s="6">
        <f t="shared" si="3"/>
        <v>3960</v>
      </c>
      <c r="AG17" s="6">
        <f t="shared" si="3"/>
        <v>4040</v>
      </c>
      <c r="AH17" s="6">
        <f t="shared" si="3"/>
        <v>4040</v>
      </c>
      <c r="AI17" s="6">
        <f t="shared" si="3"/>
        <v>4040</v>
      </c>
      <c r="AJ17" s="6">
        <f t="shared" si="3"/>
        <v>4040</v>
      </c>
      <c r="AK17" s="6">
        <f t="shared" si="3"/>
        <v>4040</v>
      </c>
      <c r="AL17" s="6">
        <f t="shared" si="3"/>
        <v>4040</v>
      </c>
      <c r="AM17" s="6">
        <f t="shared" si="3"/>
        <v>4080</v>
      </c>
      <c r="AN17" s="6">
        <f t="shared" si="3"/>
        <v>4080</v>
      </c>
      <c r="AO17" s="6">
        <f t="shared" si="3"/>
        <v>4080</v>
      </c>
      <c r="AP17" s="6">
        <f t="shared" si="3"/>
        <v>4080</v>
      </c>
      <c r="AQ17" s="6">
        <f t="shared" si="3"/>
        <v>4080</v>
      </c>
      <c r="AR17" s="6">
        <f t="shared" si="3"/>
        <v>4080</v>
      </c>
      <c r="AS17" s="6">
        <f t="shared" si="3"/>
        <v>4000</v>
      </c>
      <c r="AT17" s="6">
        <f t="shared" si="3"/>
        <v>4000</v>
      </c>
      <c r="AU17" s="6">
        <f t="shared" si="3"/>
        <v>4000</v>
      </c>
      <c r="AV17" s="6">
        <f t="shared" si="3"/>
        <v>4000</v>
      </c>
      <c r="AW17" s="6">
        <f t="shared" si="3"/>
        <v>4000</v>
      </c>
      <c r="AX17" s="6">
        <f t="shared" si="3"/>
        <v>4000</v>
      </c>
      <c r="AY17" s="6">
        <f t="shared" si="3"/>
        <v>3920</v>
      </c>
      <c r="AZ17" s="6">
        <f t="shared" si="3"/>
        <v>3920</v>
      </c>
      <c r="BA17" s="6">
        <f t="shared" si="3"/>
        <v>3920</v>
      </c>
      <c r="BB17" s="6">
        <f t="shared" si="3"/>
        <v>3920</v>
      </c>
      <c r="BC17" s="6">
        <f t="shared" si="3"/>
        <v>3920</v>
      </c>
      <c r="BD17" s="6">
        <f t="shared" si="3"/>
        <v>3920</v>
      </c>
      <c r="BE17" s="6">
        <f t="shared" si="3"/>
        <v>3960</v>
      </c>
      <c r="BF17" s="6">
        <f t="shared" si="3"/>
        <v>3960</v>
      </c>
      <c r="BG17" s="6">
        <f t="shared" si="3"/>
        <v>3960</v>
      </c>
      <c r="BH17" s="6">
        <f t="shared" si="3"/>
        <v>3960</v>
      </c>
      <c r="BI17" s="6">
        <f t="shared" si="3"/>
        <v>3960</v>
      </c>
      <c r="BJ17" s="6">
        <f t="shared" si="3"/>
        <v>3960</v>
      </c>
    </row>
    <row r="18" spans="1:62" x14ac:dyDescent="0.25">
      <c r="A18" s="2" t="s">
        <v>72</v>
      </c>
      <c r="C18" s="11">
        <f>C17</f>
        <v>4000</v>
      </c>
      <c r="D18" s="11">
        <f>C18+D17</f>
        <v>8000</v>
      </c>
      <c r="E18" s="11">
        <f t="shared" ref="E18:BJ18" si="4">D18+E17</f>
        <v>12000</v>
      </c>
      <c r="F18" s="11">
        <f t="shared" si="4"/>
        <v>16000</v>
      </c>
      <c r="G18" s="11">
        <f t="shared" si="4"/>
        <v>20000</v>
      </c>
      <c r="H18" s="11">
        <f t="shared" si="4"/>
        <v>24080</v>
      </c>
      <c r="I18" s="11">
        <f t="shared" si="4"/>
        <v>28160</v>
      </c>
      <c r="J18" s="11">
        <f t="shared" si="4"/>
        <v>32240</v>
      </c>
      <c r="K18" s="11">
        <f t="shared" si="4"/>
        <v>36320</v>
      </c>
      <c r="L18" s="11">
        <f t="shared" si="4"/>
        <v>40400</v>
      </c>
      <c r="M18" s="11">
        <f t="shared" si="4"/>
        <v>44480</v>
      </c>
      <c r="N18" s="11">
        <f t="shared" si="4"/>
        <v>48560</v>
      </c>
      <c r="O18" s="11">
        <f t="shared" si="4"/>
        <v>52600</v>
      </c>
      <c r="P18" s="11">
        <f t="shared" si="4"/>
        <v>56640</v>
      </c>
      <c r="Q18" s="11">
        <f t="shared" si="4"/>
        <v>60680</v>
      </c>
      <c r="R18" s="11">
        <f t="shared" si="4"/>
        <v>64720</v>
      </c>
      <c r="S18" s="11">
        <f t="shared" si="4"/>
        <v>68760</v>
      </c>
      <c r="T18" s="11">
        <f t="shared" si="4"/>
        <v>72800</v>
      </c>
      <c r="U18" s="11">
        <f t="shared" si="4"/>
        <v>76800</v>
      </c>
      <c r="V18" s="11">
        <f t="shared" si="4"/>
        <v>80800</v>
      </c>
      <c r="W18" s="11">
        <f t="shared" si="4"/>
        <v>84800</v>
      </c>
      <c r="X18" s="11">
        <f t="shared" si="4"/>
        <v>88800</v>
      </c>
      <c r="Y18" s="11">
        <f t="shared" si="4"/>
        <v>92800</v>
      </c>
      <c r="Z18" s="11">
        <f t="shared" si="4"/>
        <v>96800</v>
      </c>
      <c r="AA18" s="11">
        <f t="shared" si="4"/>
        <v>100760</v>
      </c>
      <c r="AB18" s="11">
        <f t="shared" si="4"/>
        <v>104720</v>
      </c>
      <c r="AC18" s="11">
        <f t="shared" si="4"/>
        <v>108680</v>
      </c>
      <c r="AD18" s="11">
        <f t="shared" si="4"/>
        <v>112640</v>
      </c>
      <c r="AE18" s="11">
        <f t="shared" si="4"/>
        <v>116600</v>
      </c>
      <c r="AF18" s="11">
        <f t="shared" si="4"/>
        <v>120560</v>
      </c>
      <c r="AG18" s="11">
        <f t="shared" si="4"/>
        <v>124600</v>
      </c>
      <c r="AH18" s="11">
        <f t="shared" si="4"/>
        <v>128640</v>
      </c>
      <c r="AI18" s="11">
        <f t="shared" si="4"/>
        <v>132680</v>
      </c>
      <c r="AJ18" s="11">
        <f t="shared" si="4"/>
        <v>136720</v>
      </c>
      <c r="AK18" s="11">
        <f t="shared" si="4"/>
        <v>140760</v>
      </c>
      <c r="AL18" s="11">
        <f t="shared" si="4"/>
        <v>144800</v>
      </c>
      <c r="AM18" s="11">
        <f t="shared" si="4"/>
        <v>148880</v>
      </c>
      <c r="AN18" s="11">
        <f t="shared" si="4"/>
        <v>152960</v>
      </c>
      <c r="AO18" s="11">
        <f t="shared" si="4"/>
        <v>157040</v>
      </c>
      <c r="AP18" s="11">
        <f t="shared" si="4"/>
        <v>161120</v>
      </c>
      <c r="AQ18" s="11">
        <f t="shared" si="4"/>
        <v>165200</v>
      </c>
      <c r="AR18" s="11">
        <f t="shared" si="4"/>
        <v>169280</v>
      </c>
      <c r="AS18" s="11">
        <f t="shared" si="4"/>
        <v>173280</v>
      </c>
      <c r="AT18" s="11">
        <f t="shared" si="4"/>
        <v>177280</v>
      </c>
      <c r="AU18" s="11">
        <f t="shared" si="4"/>
        <v>181280</v>
      </c>
      <c r="AV18" s="11">
        <f t="shared" si="4"/>
        <v>185280</v>
      </c>
      <c r="AW18" s="11">
        <f t="shared" si="4"/>
        <v>189280</v>
      </c>
      <c r="AX18" s="11">
        <f t="shared" si="4"/>
        <v>193280</v>
      </c>
      <c r="AY18" s="11">
        <f t="shared" si="4"/>
        <v>197200</v>
      </c>
      <c r="AZ18" s="11">
        <f t="shared" si="4"/>
        <v>201120</v>
      </c>
      <c r="BA18" s="11">
        <f t="shared" si="4"/>
        <v>205040</v>
      </c>
      <c r="BB18" s="11">
        <f t="shared" si="4"/>
        <v>208960</v>
      </c>
      <c r="BC18" s="11">
        <f t="shared" si="4"/>
        <v>212880</v>
      </c>
      <c r="BD18" s="11">
        <f t="shared" si="4"/>
        <v>216800</v>
      </c>
      <c r="BE18" s="11">
        <f t="shared" si="4"/>
        <v>220760</v>
      </c>
      <c r="BF18" s="11">
        <f t="shared" si="4"/>
        <v>224720</v>
      </c>
      <c r="BG18" s="11">
        <f t="shared" si="4"/>
        <v>228680</v>
      </c>
      <c r="BH18" s="11">
        <f t="shared" si="4"/>
        <v>232640</v>
      </c>
      <c r="BI18" s="11">
        <f t="shared" si="4"/>
        <v>236600</v>
      </c>
      <c r="BJ18" s="11">
        <f t="shared" si="4"/>
        <v>240560</v>
      </c>
    </row>
    <row r="19" spans="1:62" x14ac:dyDescent="0.25">
      <c r="A19" s="3" t="s">
        <v>65</v>
      </c>
    </row>
    <row r="20" spans="1:62" x14ac:dyDescent="0.25">
      <c r="A20" s="2" t="s">
        <v>69</v>
      </c>
      <c r="B20" s="7">
        <v>200</v>
      </c>
    </row>
    <row r="21" spans="1:62" x14ac:dyDescent="0.25">
      <c r="A21" s="2" t="s">
        <v>70</v>
      </c>
      <c r="B21" s="19">
        <v>20</v>
      </c>
    </row>
    <row r="22" spans="1:62" x14ac:dyDescent="0.25">
      <c r="A22" s="2" t="s">
        <v>76</v>
      </c>
      <c r="B22" s="18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0.02</v>
      </c>
      <c r="I22" s="8">
        <v>0.02</v>
      </c>
      <c r="J22" s="8">
        <v>0.02</v>
      </c>
      <c r="K22" s="8">
        <v>0.02</v>
      </c>
      <c r="L22" s="8">
        <v>0.02</v>
      </c>
      <c r="M22" s="8">
        <v>0.02</v>
      </c>
      <c r="N22" s="8">
        <v>0.02</v>
      </c>
      <c r="O22" s="8">
        <v>0.01</v>
      </c>
      <c r="P22" s="8">
        <v>0.01</v>
      </c>
      <c r="Q22" s="8">
        <v>0.01</v>
      </c>
      <c r="R22" s="8">
        <v>0.01</v>
      </c>
      <c r="S22" s="8">
        <v>0.01</v>
      </c>
      <c r="T22" s="8">
        <v>0.01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-0.01</v>
      </c>
      <c r="AB22" s="8">
        <v>-0.01</v>
      </c>
      <c r="AC22" s="8">
        <v>-0.01</v>
      </c>
      <c r="AD22" s="8">
        <v>-0.01</v>
      </c>
      <c r="AE22" s="8">
        <v>-0.01</v>
      </c>
      <c r="AF22" s="8">
        <v>-0.01</v>
      </c>
      <c r="AG22" s="8">
        <v>0.01</v>
      </c>
      <c r="AH22" s="8">
        <v>0.01</v>
      </c>
      <c r="AI22" s="8">
        <v>0.01</v>
      </c>
      <c r="AJ22" s="8">
        <v>0.01</v>
      </c>
      <c r="AK22" s="8">
        <v>0.01</v>
      </c>
      <c r="AL22" s="8">
        <v>0.01</v>
      </c>
      <c r="AM22" s="8">
        <v>0.02</v>
      </c>
      <c r="AN22" s="8">
        <v>0.02</v>
      </c>
      <c r="AO22" s="8">
        <v>0.02</v>
      </c>
      <c r="AP22" s="8">
        <v>0.02</v>
      </c>
      <c r="AQ22" s="8">
        <v>0.02</v>
      </c>
      <c r="AR22" s="8">
        <v>0.02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-0.02</v>
      </c>
      <c r="AZ22" s="8">
        <v>-0.02</v>
      </c>
      <c r="BA22" s="8">
        <v>-0.02</v>
      </c>
      <c r="BB22" s="8">
        <v>-0.02</v>
      </c>
      <c r="BC22" s="8">
        <v>-0.02</v>
      </c>
      <c r="BD22" s="8">
        <v>-0.02</v>
      </c>
      <c r="BE22" s="8">
        <v>-0.01</v>
      </c>
      <c r="BF22" s="8">
        <v>-0.01</v>
      </c>
      <c r="BG22" s="8">
        <v>-0.01</v>
      </c>
      <c r="BH22" s="8">
        <v>-0.01</v>
      </c>
      <c r="BI22" s="8">
        <v>-0.01</v>
      </c>
      <c r="BJ22" s="8">
        <v>-0.01</v>
      </c>
    </row>
    <row r="23" spans="1:62" x14ac:dyDescent="0.25">
      <c r="A23" s="2"/>
      <c r="B23" s="1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</row>
    <row r="24" spans="1:62" x14ac:dyDescent="0.25">
      <c r="A24" s="12" t="s">
        <v>75</v>
      </c>
      <c r="C24" s="6">
        <f>$B$27</f>
        <v>25000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 s="6">
        <f>$B$27</f>
        <v>25000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 s="6">
        <f>$B$27</f>
        <v>25000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 s="6">
        <f>$B$27</f>
        <v>25000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 s="6">
        <f>$B$27</f>
        <v>25000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</row>
    <row r="25" spans="1:62" x14ac:dyDescent="0.25">
      <c r="A25" s="2" t="s">
        <v>72</v>
      </c>
      <c r="C25" s="11">
        <f>C24</f>
        <v>25000</v>
      </c>
      <c r="D25" s="11">
        <f>C25+D24</f>
        <v>25000</v>
      </c>
      <c r="E25" s="11">
        <f t="shared" ref="E25:BJ25" si="5">D25+E24</f>
        <v>25000</v>
      </c>
      <c r="F25" s="11">
        <f t="shared" si="5"/>
        <v>25000</v>
      </c>
      <c r="G25" s="11">
        <f t="shared" si="5"/>
        <v>25000</v>
      </c>
      <c r="H25" s="11">
        <f t="shared" si="5"/>
        <v>25000</v>
      </c>
      <c r="I25" s="11">
        <f t="shared" si="5"/>
        <v>25000</v>
      </c>
      <c r="J25" s="11">
        <f t="shared" si="5"/>
        <v>25000</v>
      </c>
      <c r="K25" s="11">
        <f t="shared" si="5"/>
        <v>25000</v>
      </c>
      <c r="L25" s="11">
        <f t="shared" si="5"/>
        <v>25000</v>
      </c>
      <c r="M25" s="11">
        <f t="shared" si="5"/>
        <v>25000</v>
      </c>
      <c r="N25" s="11">
        <f t="shared" si="5"/>
        <v>25000</v>
      </c>
      <c r="O25" s="11">
        <f t="shared" si="5"/>
        <v>50000</v>
      </c>
      <c r="P25" s="11">
        <f t="shared" si="5"/>
        <v>50000</v>
      </c>
      <c r="Q25" s="11">
        <f t="shared" si="5"/>
        <v>50000</v>
      </c>
      <c r="R25" s="11">
        <f t="shared" si="5"/>
        <v>50000</v>
      </c>
      <c r="S25" s="11">
        <f t="shared" si="5"/>
        <v>50000</v>
      </c>
      <c r="T25" s="11">
        <f t="shared" si="5"/>
        <v>50000</v>
      </c>
      <c r="U25" s="11">
        <f t="shared" si="5"/>
        <v>50000</v>
      </c>
      <c r="V25" s="11">
        <f t="shared" si="5"/>
        <v>50000</v>
      </c>
      <c r="W25" s="11">
        <f t="shared" si="5"/>
        <v>50000</v>
      </c>
      <c r="X25" s="11">
        <f t="shared" si="5"/>
        <v>50000</v>
      </c>
      <c r="Y25" s="11">
        <f t="shared" si="5"/>
        <v>50000</v>
      </c>
      <c r="Z25" s="11">
        <f t="shared" si="5"/>
        <v>50000</v>
      </c>
      <c r="AA25" s="11">
        <f t="shared" si="5"/>
        <v>75000</v>
      </c>
      <c r="AB25" s="11">
        <f t="shared" si="5"/>
        <v>75000</v>
      </c>
      <c r="AC25" s="11">
        <f t="shared" si="5"/>
        <v>75000</v>
      </c>
      <c r="AD25" s="11">
        <f t="shared" si="5"/>
        <v>75000</v>
      </c>
      <c r="AE25" s="11">
        <f t="shared" si="5"/>
        <v>75000</v>
      </c>
      <c r="AF25" s="11">
        <f t="shared" si="5"/>
        <v>75000</v>
      </c>
      <c r="AG25" s="11">
        <f t="shared" si="5"/>
        <v>75000</v>
      </c>
      <c r="AH25" s="11">
        <f t="shared" si="5"/>
        <v>75000</v>
      </c>
      <c r="AI25" s="11">
        <f t="shared" si="5"/>
        <v>75000</v>
      </c>
      <c r="AJ25" s="11">
        <f t="shared" si="5"/>
        <v>75000</v>
      </c>
      <c r="AK25" s="11">
        <f t="shared" si="5"/>
        <v>75000</v>
      </c>
      <c r="AL25" s="11">
        <f t="shared" si="5"/>
        <v>75000</v>
      </c>
      <c r="AM25" s="11">
        <f t="shared" si="5"/>
        <v>100000</v>
      </c>
      <c r="AN25" s="11">
        <f t="shared" si="5"/>
        <v>100000</v>
      </c>
      <c r="AO25" s="11">
        <f t="shared" si="5"/>
        <v>100000</v>
      </c>
      <c r="AP25" s="11">
        <f t="shared" si="5"/>
        <v>100000</v>
      </c>
      <c r="AQ25" s="11">
        <f t="shared" si="5"/>
        <v>100000</v>
      </c>
      <c r="AR25" s="11">
        <f t="shared" si="5"/>
        <v>100000</v>
      </c>
      <c r="AS25" s="11">
        <f t="shared" si="5"/>
        <v>100000</v>
      </c>
      <c r="AT25" s="11">
        <f t="shared" si="5"/>
        <v>100000</v>
      </c>
      <c r="AU25" s="11">
        <f t="shared" si="5"/>
        <v>100000</v>
      </c>
      <c r="AV25" s="11">
        <f t="shared" si="5"/>
        <v>100000</v>
      </c>
      <c r="AW25" s="11">
        <f t="shared" si="5"/>
        <v>100000</v>
      </c>
      <c r="AX25" s="11">
        <f t="shared" si="5"/>
        <v>100000</v>
      </c>
      <c r="AY25" s="11">
        <f t="shared" si="5"/>
        <v>125000</v>
      </c>
      <c r="AZ25" s="11">
        <f t="shared" si="5"/>
        <v>125000</v>
      </c>
      <c r="BA25" s="11">
        <f t="shared" si="5"/>
        <v>125000</v>
      </c>
      <c r="BB25" s="11">
        <f t="shared" si="5"/>
        <v>125000</v>
      </c>
      <c r="BC25" s="11">
        <f t="shared" si="5"/>
        <v>125000</v>
      </c>
      <c r="BD25" s="11">
        <f t="shared" si="5"/>
        <v>125000</v>
      </c>
      <c r="BE25" s="11">
        <f t="shared" si="5"/>
        <v>125000</v>
      </c>
      <c r="BF25" s="11">
        <f t="shared" si="5"/>
        <v>125000</v>
      </c>
      <c r="BG25" s="11">
        <f t="shared" si="5"/>
        <v>125000</v>
      </c>
      <c r="BH25" s="11">
        <f t="shared" si="5"/>
        <v>125000</v>
      </c>
      <c r="BI25" s="11">
        <f t="shared" si="5"/>
        <v>125000</v>
      </c>
      <c r="BJ25" s="11">
        <f t="shared" si="5"/>
        <v>125000</v>
      </c>
    </row>
    <row r="26" spans="1:62" x14ac:dyDescent="0.25">
      <c r="A26" s="3" t="s">
        <v>65</v>
      </c>
    </row>
    <row r="27" spans="1:62" x14ac:dyDescent="0.25">
      <c r="A27" s="13" t="s">
        <v>74</v>
      </c>
      <c r="B27" s="17">
        <v>25000</v>
      </c>
    </row>
    <row r="28" spans="1:62" x14ac:dyDescent="0.25">
      <c r="A28" s="12"/>
    </row>
    <row r="29" spans="1:62" x14ac:dyDescent="0.25">
      <c r="A29" s="12" t="s">
        <v>77</v>
      </c>
      <c r="C29" s="6">
        <f>$B$32 *$B$34*(1+C35)</f>
        <v>4000</v>
      </c>
      <c r="D29" s="6">
        <f t="shared" ref="D29:BJ29" si="6">$B$32 *$B$34*(1+D35)</f>
        <v>4000</v>
      </c>
      <c r="E29" s="6">
        <f t="shared" si="6"/>
        <v>4000</v>
      </c>
      <c r="F29" s="6">
        <f t="shared" si="6"/>
        <v>4000</v>
      </c>
      <c r="G29" s="6">
        <f t="shared" si="6"/>
        <v>4000</v>
      </c>
      <c r="H29" s="6">
        <f t="shared" si="6"/>
        <v>4000</v>
      </c>
      <c r="I29" s="6">
        <f t="shared" si="6"/>
        <v>4000</v>
      </c>
      <c r="J29" s="6">
        <f t="shared" si="6"/>
        <v>4000</v>
      </c>
      <c r="K29" s="6">
        <f t="shared" si="6"/>
        <v>4000</v>
      </c>
      <c r="L29" s="6">
        <f t="shared" si="6"/>
        <v>4000</v>
      </c>
      <c r="M29" s="6">
        <f t="shared" si="6"/>
        <v>4000</v>
      </c>
      <c r="N29" s="6">
        <f t="shared" si="6"/>
        <v>4000</v>
      </c>
      <c r="O29" s="6">
        <f t="shared" si="6"/>
        <v>5000</v>
      </c>
      <c r="P29" s="6">
        <f t="shared" si="6"/>
        <v>5000</v>
      </c>
      <c r="Q29" s="6">
        <f t="shared" si="6"/>
        <v>5000</v>
      </c>
      <c r="R29" s="6">
        <f t="shared" si="6"/>
        <v>5000</v>
      </c>
      <c r="S29" s="6">
        <f t="shared" si="6"/>
        <v>5000</v>
      </c>
      <c r="T29" s="6">
        <f t="shared" si="6"/>
        <v>5000</v>
      </c>
      <c r="U29" s="6">
        <f t="shared" si="6"/>
        <v>5000</v>
      </c>
      <c r="V29" s="6">
        <f t="shared" si="6"/>
        <v>5000</v>
      </c>
      <c r="W29" s="6">
        <f t="shared" si="6"/>
        <v>5000</v>
      </c>
      <c r="X29" s="6">
        <f t="shared" si="6"/>
        <v>5000</v>
      </c>
      <c r="Y29" s="6">
        <f t="shared" si="6"/>
        <v>5000</v>
      </c>
      <c r="Z29" s="6">
        <f t="shared" si="6"/>
        <v>5000</v>
      </c>
      <c r="AA29" s="6">
        <f t="shared" si="6"/>
        <v>6000</v>
      </c>
      <c r="AB29" s="6">
        <f t="shared" si="6"/>
        <v>6000</v>
      </c>
      <c r="AC29" s="6">
        <f t="shared" si="6"/>
        <v>6000</v>
      </c>
      <c r="AD29" s="6">
        <f t="shared" si="6"/>
        <v>6000</v>
      </c>
      <c r="AE29" s="6">
        <f t="shared" si="6"/>
        <v>6000</v>
      </c>
      <c r="AF29" s="6">
        <f t="shared" si="6"/>
        <v>6000</v>
      </c>
      <c r="AG29" s="6">
        <f t="shared" si="6"/>
        <v>6000</v>
      </c>
      <c r="AH29" s="6">
        <f t="shared" si="6"/>
        <v>6000</v>
      </c>
      <c r="AI29" s="6">
        <f t="shared" si="6"/>
        <v>6000</v>
      </c>
      <c r="AJ29" s="6">
        <f t="shared" si="6"/>
        <v>6000</v>
      </c>
      <c r="AK29" s="6">
        <f t="shared" si="6"/>
        <v>6000</v>
      </c>
      <c r="AL29" s="6">
        <f t="shared" si="6"/>
        <v>6000</v>
      </c>
      <c r="AM29" s="6">
        <f t="shared" si="6"/>
        <v>5000</v>
      </c>
      <c r="AN29" s="6">
        <f t="shared" si="6"/>
        <v>5000</v>
      </c>
      <c r="AO29" s="6">
        <f t="shared" si="6"/>
        <v>5000</v>
      </c>
      <c r="AP29" s="6">
        <f t="shared" si="6"/>
        <v>5000</v>
      </c>
      <c r="AQ29" s="6">
        <f t="shared" si="6"/>
        <v>5000</v>
      </c>
      <c r="AR29" s="6">
        <f t="shared" si="6"/>
        <v>5000</v>
      </c>
      <c r="AS29" s="6">
        <f t="shared" si="6"/>
        <v>5000</v>
      </c>
      <c r="AT29" s="6">
        <f t="shared" si="6"/>
        <v>5000</v>
      </c>
      <c r="AU29" s="6">
        <f t="shared" si="6"/>
        <v>5000</v>
      </c>
      <c r="AV29" s="6">
        <f t="shared" si="6"/>
        <v>5000</v>
      </c>
      <c r="AW29" s="6">
        <f t="shared" si="6"/>
        <v>5000</v>
      </c>
      <c r="AX29" s="6">
        <f t="shared" si="6"/>
        <v>5000</v>
      </c>
      <c r="AY29" s="6">
        <f t="shared" si="6"/>
        <v>3000</v>
      </c>
      <c r="AZ29" s="6">
        <f t="shared" si="6"/>
        <v>3000</v>
      </c>
      <c r="BA29" s="6">
        <f t="shared" si="6"/>
        <v>3000</v>
      </c>
      <c r="BB29" s="6">
        <f t="shared" si="6"/>
        <v>3000</v>
      </c>
      <c r="BC29" s="6">
        <f t="shared" si="6"/>
        <v>3000</v>
      </c>
      <c r="BD29" s="6">
        <f t="shared" si="6"/>
        <v>3000</v>
      </c>
      <c r="BE29" s="6">
        <f t="shared" si="6"/>
        <v>3000</v>
      </c>
      <c r="BF29" s="6">
        <f t="shared" si="6"/>
        <v>3000</v>
      </c>
      <c r="BG29" s="6">
        <f t="shared" si="6"/>
        <v>3000</v>
      </c>
      <c r="BH29" s="6">
        <f t="shared" si="6"/>
        <v>3000</v>
      </c>
      <c r="BI29" s="6">
        <f t="shared" si="6"/>
        <v>3000</v>
      </c>
      <c r="BJ29" s="6">
        <f t="shared" si="6"/>
        <v>3000</v>
      </c>
    </row>
    <row r="30" spans="1:62" x14ac:dyDescent="0.25">
      <c r="A30" s="2" t="s">
        <v>72</v>
      </c>
      <c r="C30" s="11">
        <f>C29</f>
        <v>4000</v>
      </c>
      <c r="D30" s="11">
        <f>C30+D29</f>
        <v>8000</v>
      </c>
      <c r="E30" s="11">
        <f t="shared" ref="E30:BJ30" si="7">D30+E29</f>
        <v>12000</v>
      </c>
      <c r="F30" s="11">
        <f t="shared" si="7"/>
        <v>16000</v>
      </c>
      <c r="G30" s="11">
        <f t="shared" si="7"/>
        <v>20000</v>
      </c>
      <c r="H30" s="11">
        <f t="shared" si="7"/>
        <v>24000</v>
      </c>
      <c r="I30" s="11">
        <f t="shared" si="7"/>
        <v>28000</v>
      </c>
      <c r="J30" s="11">
        <f t="shared" si="7"/>
        <v>32000</v>
      </c>
      <c r="K30" s="11">
        <f t="shared" si="7"/>
        <v>36000</v>
      </c>
      <c r="L30" s="11">
        <f t="shared" si="7"/>
        <v>40000</v>
      </c>
      <c r="M30" s="11">
        <f t="shared" si="7"/>
        <v>44000</v>
      </c>
      <c r="N30" s="11">
        <f t="shared" si="7"/>
        <v>48000</v>
      </c>
      <c r="O30" s="11">
        <f t="shared" si="7"/>
        <v>53000</v>
      </c>
      <c r="P30" s="11">
        <f t="shared" si="7"/>
        <v>58000</v>
      </c>
      <c r="Q30" s="11">
        <f t="shared" si="7"/>
        <v>63000</v>
      </c>
      <c r="R30" s="11">
        <f t="shared" si="7"/>
        <v>68000</v>
      </c>
      <c r="S30" s="11">
        <f t="shared" si="7"/>
        <v>73000</v>
      </c>
      <c r="T30" s="11">
        <f t="shared" si="7"/>
        <v>78000</v>
      </c>
      <c r="U30" s="11">
        <f t="shared" si="7"/>
        <v>83000</v>
      </c>
      <c r="V30" s="11">
        <f t="shared" si="7"/>
        <v>88000</v>
      </c>
      <c r="W30" s="11">
        <f t="shared" si="7"/>
        <v>93000</v>
      </c>
      <c r="X30" s="11">
        <f t="shared" si="7"/>
        <v>98000</v>
      </c>
      <c r="Y30" s="11">
        <f t="shared" si="7"/>
        <v>103000</v>
      </c>
      <c r="Z30" s="11">
        <f t="shared" si="7"/>
        <v>108000</v>
      </c>
      <c r="AA30" s="11">
        <f t="shared" si="7"/>
        <v>114000</v>
      </c>
      <c r="AB30" s="11">
        <f t="shared" si="7"/>
        <v>120000</v>
      </c>
      <c r="AC30" s="11">
        <f t="shared" si="7"/>
        <v>126000</v>
      </c>
      <c r="AD30" s="11">
        <f t="shared" si="7"/>
        <v>132000</v>
      </c>
      <c r="AE30" s="11">
        <f t="shared" si="7"/>
        <v>138000</v>
      </c>
      <c r="AF30" s="11">
        <f t="shared" si="7"/>
        <v>144000</v>
      </c>
      <c r="AG30" s="11">
        <f t="shared" si="7"/>
        <v>150000</v>
      </c>
      <c r="AH30" s="11">
        <f t="shared" si="7"/>
        <v>156000</v>
      </c>
      <c r="AI30" s="11">
        <f t="shared" si="7"/>
        <v>162000</v>
      </c>
      <c r="AJ30" s="11">
        <f t="shared" si="7"/>
        <v>168000</v>
      </c>
      <c r="AK30" s="11">
        <f t="shared" si="7"/>
        <v>174000</v>
      </c>
      <c r="AL30" s="11">
        <f t="shared" si="7"/>
        <v>180000</v>
      </c>
      <c r="AM30" s="11">
        <f t="shared" si="7"/>
        <v>185000</v>
      </c>
      <c r="AN30" s="11">
        <f t="shared" si="7"/>
        <v>190000</v>
      </c>
      <c r="AO30" s="11">
        <f t="shared" si="7"/>
        <v>195000</v>
      </c>
      <c r="AP30" s="11">
        <f t="shared" si="7"/>
        <v>200000</v>
      </c>
      <c r="AQ30" s="11">
        <f t="shared" si="7"/>
        <v>205000</v>
      </c>
      <c r="AR30" s="11">
        <f t="shared" si="7"/>
        <v>210000</v>
      </c>
      <c r="AS30" s="11">
        <f t="shared" si="7"/>
        <v>215000</v>
      </c>
      <c r="AT30" s="11">
        <f t="shared" si="7"/>
        <v>220000</v>
      </c>
      <c r="AU30" s="11">
        <f t="shared" si="7"/>
        <v>225000</v>
      </c>
      <c r="AV30" s="11">
        <f t="shared" si="7"/>
        <v>230000</v>
      </c>
      <c r="AW30" s="11">
        <f t="shared" si="7"/>
        <v>235000</v>
      </c>
      <c r="AX30" s="11">
        <f t="shared" si="7"/>
        <v>240000</v>
      </c>
      <c r="AY30" s="11">
        <f t="shared" si="7"/>
        <v>243000</v>
      </c>
      <c r="AZ30" s="11">
        <f t="shared" si="7"/>
        <v>246000</v>
      </c>
      <c r="BA30" s="11">
        <f t="shared" si="7"/>
        <v>249000</v>
      </c>
      <c r="BB30" s="11">
        <f t="shared" si="7"/>
        <v>252000</v>
      </c>
      <c r="BC30" s="11">
        <f t="shared" si="7"/>
        <v>255000</v>
      </c>
      <c r="BD30" s="11">
        <f t="shared" si="7"/>
        <v>258000</v>
      </c>
      <c r="BE30" s="11">
        <f t="shared" si="7"/>
        <v>261000</v>
      </c>
      <c r="BF30" s="11">
        <f t="shared" si="7"/>
        <v>264000</v>
      </c>
      <c r="BG30" s="11">
        <f t="shared" si="7"/>
        <v>267000</v>
      </c>
      <c r="BH30" s="11">
        <f t="shared" si="7"/>
        <v>270000</v>
      </c>
      <c r="BI30" s="11">
        <f t="shared" si="7"/>
        <v>273000</v>
      </c>
      <c r="BJ30" s="11">
        <f t="shared" si="7"/>
        <v>276000</v>
      </c>
    </row>
    <row r="31" spans="1:62" x14ac:dyDescent="0.25">
      <c r="A31" s="3" t="s">
        <v>65</v>
      </c>
    </row>
    <row r="32" spans="1:62" x14ac:dyDescent="0.25">
      <c r="A32" s="13" t="s">
        <v>78</v>
      </c>
      <c r="B32" s="17">
        <v>100</v>
      </c>
    </row>
    <row r="33" spans="1:62" x14ac:dyDescent="0.25">
      <c r="A33" s="13"/>
      <c r="B33" s="20" t="s">
        <v>79</v>
      </c>
      <c r="C33" s="20" t="s">
        <v>80</v>
      </c>
      <c r="D33" s="20" t="s">
        <v>81</v>
      </c>
      <c r="E33" s="20" t="s">
        <v>82</v>
      </c>
      <c r="F33" s="20" t="s">
        <v>83</v>
      </c>
    </row>
    <row r="34" spans="1:62" x14ac:dyDescent="0.25">
      <c r="A34" s="13" t="s">
        <v>87</v>
      </c>
      <c r="B34" s="9">
        <v>40</v>
      </c>
      <c r="C34" s="9">
        <v>50</v>
      </c>
      <c r="D34" s="9">
        <v>60</v>
      </c>
      <c r="E34" s="9">
        <v>50</v>
      </c>
      <c r="F34" s="9">
        <v>30</v>
      </c>
    </row>
    <row r="35" spans="1:62" x14ac:dyDescent="0.25">
      <c r="A35" s="2" t="s">
        <v>76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f>($C$34/$B$34)-1</f>
        <v>0.25</v>
      </c>
      <c r="P35" s="14">
        <f t="shared" ref="P35:Z35" si="8">($C$34/$B$34)-1</f>
        <v>0.25</v>
      </c>
      <c r="Q35" s="14">
        <f t="shared" si="8"/>
        <v>0.25</v>
      </c>
      <c r="R35" s="14">
        <f t="shared" si="8"/>
        <v>0.25</v>
      </c>
      <c r="S35" s="14">
        <f t="shared" si="8"/>
        <v>0.25</v>
      </c>
      <c r="T35" s="14">
        <f t="shared" si="8"/>
        <v>0.25</v>
      </c>
      <c r="U35" s="14">
        <f t="shared" si="8"/>
        <v>0.25</v>
      </c>
      <c r="V35" s="14">
        <f t="shared" si="8"/>
        <v>0.25</v>
      </c>
      <c r="W35" s="14">
        <f t="shared" si="8"/>
        <v>0.25</v>
      </c>
      <c r="X35" s="14">
        <f t="shared" si="8"/>
        <v>0.25</v>
      </c>
      <c r="Y35" s="14">
        <f t="shared" si="8"/>
        <v>0.25</v>
      </c>
      <c r="Z35" s="14">
        <f t="shared" si="8"/>
        <v>0.25</v>
      </c>
      <c r="AA35" s="14">
        <f>($D$34/$B$34)-1</f>
        <v>0.5</v>
      </c>
      <c r="AB35" s="14">
        <f t="shared" ref="AB35:AL35" si="9">($D$34/$B$34)-1</f>
        <v>0.5</v>
      </c>
      <c r="AC35" s="14">
        <f t="shared" si="9"/>
        <v>0.5</v>
      </c>
      <c r="AD35" s="14">
        <f t="shared" si="9"/>
        <v>0.5</v>
      </c>
      <c r="AE35" s="14">
        <f t="shared" si="9"/>
        <v>0.5</v>
      </c>
      <c r="AF35" s="14">
        <f t="shared" si="9"/>
        <v>0.5</v>
      </c>
      <c r="AG35" s="14">
        <f t="shared" si="9"/>
        <v>0.5</v>
      </c>
      <c r="AH35" s="14">
        <f t="shared" si="9"/>
        <v>0.5</v>
      </c>
      <c r="AI35" s="14">
        <f t="shared" si="9"/>
        <v>0.5</v>
      </c>
      <c r="AJ35" s="14">
        <f t="shared" si="9"/>
        <v>0.5</v>
      </c>
      <c r="AK35" s="14">
        <f t="shared" si="9"/>
        <v>0.5</v>
      </c>
      <c r="AL35" s="14">
        <f t="shared" si="9"/>
        <v>0.5</v>
      </c>
      <c r="AM35" s="14">
        <f>($E$34/$B$34)-1</f>
        <v>0.25</v>
      </c>
      <c r="AN35" s="14">
        <f t="shared" ref="AN35:AX35" si="10">($E$34/$B$34)-1</f>
        <v>0.25</v>
      </c>
      <c r="AO35" s="14">
        <f t="shared" si="10"/>
        <v>0.25</v>
      </c>
      <c r="AP35" s="14">
        <f t="shared" si="10"/>
        <v>0.25</v>
      </c>
      <c r="AQ35" s="14">
        <f t="shared" si="10"/>
        <v>0.25</v>
      </c>
      <c r="AR35" s="14">
        <f t="shared" si="10"/>
        <v>0.25</v>
      </c>
      <c r="AS35" s="14">
        <f t="shared" si="10"/>
        <v>0.25</v>
      </c>
      <c r="AT35" s="14">
        <f t="shared" si="10"/>
        <v>0.25</v>
      </c>
      <c r="AU35" s="14">
        <f t="shared" si="10"/>
        <v>0.25</v>
      </c>
      <c r="AV35" s="14">
        <f t="shared" si="10"/>
        <v>0.25</v>
      </c>
      <c r="AW35" s="14">
        <f t="shared" si="10"/>
        <v>0.25</v>
      </c>
      <c r="AX35" s="14">
        <f t="shared" si="10"/>
        <v>0.25</v>
      </c>
      <c r="AY35" s="14">
        <f>($F$34/$B$34)-1</f>
        <v>-0.25</v>
      </c>
      <c r="AZ35" s="14">
        <f t="shared" ref="AZ35:BJ35" si="11">($F$34/$B$34)-1</f>
        <v>-0.25</v>
      </c>
      <c r="BA35" s="14">
        <f t="shared" si="11"/>
        <v>-0.25</v>
      </c>
      <c r="BB35" s="14">
        <f t="shared" si="11"/>
        <v>-0.25</v>
      </c>
      <c r="BC35" s="14">
        <f t="shared" si="11"/>
        <v>-0.25</v>
      </c>
      <c r="BD35" s="14">
        <f t="shared" si="11"/>
        <v>-0.25</v>
      </c>
      <c r="BE35" s="14">
        <f t="shared" si="11"/>
        <v>-0.25</v>
      </c>
      <c r="BF35" s="14">
        <f t="shared" si="11"/>
        <v>-0.25</v>
      </c>
      <c r="BG35" s="14">
        <f t="shared" si="11"/>
        <v>-0.25</v>
      </c>
      <c r="BH35" s="14">
        <f t="shared" si="11"/>
        <v>-0.25</v>
      </c>
      <c r="BI35" s="14">
        <f t="shared" si="11"/>
        <v>-0.25</v>
      </c>
      <c r="BJ35" s="14">
        <f t="shared" si="11"/>
        <v>-0.25</v>
      </c>
    </row>
    <row r="36" spans="1:62" x14ac:dyDescent="0.25">
      <c r="A36" s="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</row>
    <row r="37" spans="1:62" x14ac:dyDescent="0.25">
      <c r="A37" s="12" t="s">
        <v>84</v>
      </c>
      <c r="C37" s="23">
        <f>$B$40*$B$41*(1+C42)</f>
        <v>3750</v>
      </c>
      <c r="D37" s="23">
        <f t="shared" ref="D37:BJ37" si="12">$B$40*$B$41*(1+D42)</f>
        <v>3750</v>
      </c>
      <c r="E37" s="23">
        <f t="shared" si="12"/>
        <v>3750</v>
      </c>
      <c r="F37" s="23">
        <f t="shared" si="12"/>
        <v>3750</v>
      </c>
      <c r="G37" s="23">
        <f t="shared" si="12"/>
        <v>3750</v>
      </c>
      <c r="H37" s="23">
        <f t="shared" si="12"/>
        <v>3825</v>
      </c>
      <c r="I37" s="23">
        <f t="shared" si="12"/>
        <v>3825</v>
      </c>
      <c r="J37" s="23">
        <f t="shared" si="12"/>
        <v>3825</v>
      </c>
      <c r="K37" s="23">
        <f t="shared" si="12"/>
        <v>3825</v>
      </c>
      <c r="L37" s="23">
        <f t="shared" si="12"/>
        <v>3825</v>
      </c>
      <c r="M37" s="23">
        <f t="shared" si="12"/>
        <v>3825</v>
      </c>
      <c r="N37" s="23">
        <f t="shared" si="12"/>
        <v>3825</v>
      </c>
      <c r="O37" s="23">
        <f t="shared" si="12"/>
        <v>3787.5</v>
      </c>
      <c r="P37" s="23">
        <f t="shared" si="12"/>
        <v>3787.5</v>
      </c>
      <c r="Q37" s="23">
        <f t="shared" si="12"/>
        <v>3787.5</v>
      </c>
      <c r="R37" s="23">
        <f t="shared" si="12"/>
        <v>3787.5</v>
      </c>
      <c r="S37" s="23">
        <f t="shared" si="12"/>
        <v>3787.5</v>
      </c>
      <c r="T37" s="23">
        <f t="shared" si="12"/>
        <v>3787.5</v>
      </c>
      <c r="U37" s="23">
        <f t="shared" si="12"/>
        <v>3750</v>
      </c>
      <c r="V37" s="23">
        <f t="shared" si="12"/>
        <v>3750</v>
      </c>
      <c r="W37" s="23">
        <f t="shared" si="12"/>
        <v>3750</v>
      </c>
      <c r="X37" s="23">
        <f t="shared" si="12"/>
        <v>3750</v>
      </c>
      <c r="Y37" s="23">
        <f t="shared" si="12"/>
        <v>3750</v>
      </c>
      <c r="Z37" s="23">
        <f t="shared" si="12"/>
        <v>3750</v>
      </c>
      <c r="AA37" s="23">
        <f t="shared" si="12"/>
        <v>3712.5</v>
      </c>
      <c r="AB37" s="23">
        <f t="shared" si="12"/>
        <v>3712.5</v>
      </c>
      <c r="AC37" s="23">
        <f t="shared" si="12"/>
        <v>3712.5</v>
      </c>
      <c r="AD37" s="23">
        <f t="shared" si="12"/>
        <v>3712.5</v>
      </c>
      <c r="AE37" s="23">
        <f t="shared" si="12"/>
        <v>3712.5</v>
      </c>
      <c r="AF37" s="23">
        <f t="shared" si="12"/>
        <v>3712.5</v>
      </c>
      <c r="AG37" s="23">
        <f t="shared" si="12"/>
        <v>3787.5</v>
      </c>
      <c r="AH37" s="23">
        <f t="shared" si="12"/>
        <v>3787.5</v>
      </c>
      <c r="AI37" s="23">
        <f t="shared" si="12"/>
        <v>3787.5</v>
      </c>
      <c r="AJ37" s="23">
        <f t="shared" si="12"/>
        <v>3787.5</v>
      </c>
      <c r="AK37" s="23">
        <f t="shared" si="12"/>
        <v>3787.5</v>
      </c>
      <c r="AL37" s="23">
        <f t="shared" si="12"/>
        <v>3787.5</v>
      </c>
      <c r="AM37" s="23">
        <f t="shared" si="12"/>
        <v>3825</v>
      </c>
      <c r="AN37" s="23">
        <f t="shared" si="12"/>
        <v>3825</v>
      </c>
      <c r="AO37" s="23">
        <f t="shared" si="12"/>
        <v>3825</v>
      </c>
      <c r="AP37" s="23">
        <f t="shared" si="12"/>
        <v>3825</v>
      </c>
      <c r="AQ37" s="23">
        <f t="shared" si="12"/>
        <v>3825</v>
      </c>
      <c r="AR37" s="23">
        <f t="shared" si="12"/>
        <v>3825</v>
      </c>
      <c r="AS37" s="23">
        <f t="shared" si="12"/>
        <v>3750</v>
      </c>
      <c r="AT37" s="23">
        <f t="shared" si="12"/>
        <v>3750</v>
      </c>
      <c r="AU37" s="23">
        <f t="shared" si="12"/>
        <v>3750</v>
      </c>
      <c r="AV37" s="23">
        <f t="shared" si="12"/>
        <v>3750</v>
      </c>
      <c r="AW37" s="23">
        <f t="shared" si="12"/>
        <v>3750</v>
      </c>
      <c r="AX37" s="23">
        <f t="shared" si="12"/>
        <v>3750</v>
      </c>
      <c r="AY37" s="23">
        <f t="shared" si="12"/>
        <v>3675</v>
      </c>
      <c r="AZ37" s="23">
        <f t="shared" si="12"/>
        <v>3675</v>
      </c>
      <c r="BA37" s="23">
        <f t="shared" si="12"/>
        <v>3675</v>
      </c>
      <c r="BB37" s="23">
        <f t="shared" si="12"/>
        <v>3675</v>
      </c>
      <c r="BC37" s="23">
        <f t="shared" si="12"/>
        <v>3675</v>
      </c>
      <c r="BD37" s="23">
        <f t="shared" si="12"/>
        <v>3675</v>
      </c>
      <c r="BE37" s="23">
        <f t="shared" si="12"/>
        <v>3712.5</v>
      </c>
      <c r="BF37" s="23">
        <f t="shared" si="12"/>
        <v>3712.5</v>
      </c>
      <c r="BG37" s="23">
        <f t="shared" si="12"/>
        <v>3712.5</v>
      </c>
      <c r="BH37" s="23">
        <f t="shared" si="12"/>
        <v>3712.5</v>
      </c>
      <c r="BI37" s="23">
        <f t="shared" si="12"/>
        <v>3712.5</v>
      </c>
      <c r="BJ37" s="23">
        <f t="shared" si="12"/>
        <v>3712.5</v>
      </c>
    </row>
    <row r="38" spans="1:62" x14ac:dyDescent="0.25">
      <c r="A38" s="2" t="s">
        <v>72</v>
      </c>
      <c r="C38" s="11">
        <f>C37</f>
        <v>3750</v>
      </c>
      <c r="D38" s="11">
        <f>C38+D37</f>
        <v>7500</v>
      </c>
      <c r="E38" s="11">
        <f t="shared" ref="E38:BJ38" si="13">D38+E37</f>
        <v>11250</v>
      </c>
      <c r="F38" s="11">
        <f t="shared" si="13"/>
        <v>15000</v>
      </c>
      <c r="G38" s="11">
        <f t="shared" si="13"/>
        <v>18750</v>
      </c>
      <c r="H38" s="11">
        <f t="shared" si="13"/>
        <v>22575</v>
      </c>
      <c r="I38" s="11">
        <f t="shared" si="13"/>
        <v>26400</v>
      </c>
      <c r="J38" s="11">
        <f t="shared" si="13"/>
        <v>30225</v>
      </c>
      <c r="K38" s="11">
        <f t="shared" si="13"/>
        <v>34050</v>
      </c>
      <c r="L38" s="11">
        <f t="shared" si="13"/>
        <v>37875</v>
      </c>
      <c r="M38" s="11">
        <f t="shared" si="13"/>
        <v>41700</v>
      </c>
      <c r="N38" s="11">
        <f t="shared" si="13"/>
        <v>45525</v>
      </c>
      <c r="O38" s="11">
        <f t="shared" si="13"/>
        <v>49312.5</v>
      </c>
      <c r="P38" s="11">
        <f t="shared" si="13"/>
        <v>53100</v>
      </c>
      <c r="Q38" s="11">
        <f t="shared" si="13"/>
        <v>56887.5</v>
      </c>
      <c r="R38" s="11">
        <f t="shared" si="13"/>
        <v>60675</v>
      </c>
      <c r="S38" s="11">
        <f t="shared" si="13"/>
        <v>64462.5</v>
      </c>
      <c r="T38" s="11">
        <f t="shared" si="13"/>
        <v>68250</v>
      </c>
      <c r="U38" s="11">
        <f t="shared" si="13"/>
        <v>72000</v>
      </c>
      <c r="V38" s="11">
        <f t="shared" si="13"/>
        <v>75750</v>
      </c>
      <c r="W38" s="11">
        <f t="shared" si="13"/>
        <v>79500</v>
      </c>
      <c r="X38" s="11">
        <f t="shared" si="13"/>
        <v>83250</v>
      </c>
      <c r="Y38" s="11">
        <f t="shared" si="13"/>
        <v>87000</v>
      </c>
      <c r="Z38" s="11">
        <f t="shared" si="13"/>
        <v>90750</v>
      </c>
      <c r="AA38" s="11">
        <f t="shared" si="13"/>
        <v>94462.5</v>
      </c>
      <c r="AB38" s="11">
        <f t="shared" si="13"/>
        <v>98175</v>
      </c>
      <c r="AC38" s="11">
        <f t="shared" si="13"/>
        <v>101887.5</v>
      </c>
      <c r="AD38" s="11">
        <f t="shared" si="13"/>
        <v>105600</v>
      </c>
      <c r="AE38" s="11">
        <f t="shared" si="13"/>
        <v>109312.5</v>
      </c>
      <c r="AF38" s="11">
        <f t="shared" si="13"/>
        <v>113025</v>
      </c>
      <c r="AG38" s="11">
        <f t="shared" si="13"/>
        <v>116812.5</v>
      </c>
      <c r="AH38" s="11">
        <f t="shared" si="13"/>
        <v>120600</v>
      </c>
      <c r="AI38" s="11">
        <f t="shared" si="13"/>
        <v>124387.5</v>
      </c>
      <c r="AJ38" s="11">
        <f t="shared" si="13"/>
        <v>128175</v>
      </c>
      <c r="AK38" s="11">
        <f t="shared" si="13"/>
        <v>131962.5</v>
      </c>
      <c r="AL38" s="11">
        <f t="shared" si="13"/>
        <v>135750</v>
      </c>
      <c r="AM38" s="11">
        <f t="shared" si="13"/>
        <v>139575</v>
      </c>
      <c r="AN38" s="11">
        <f t="shared" si="13"/>
        <v>143400</v>
      </c>
      <c r="AO38" s="11">
        <f t="shared" si="13"/>
        <v>147225</v>
      </c>
      <c r="AP38" s="11">
        <f t="shared" si="13"/>
        <v>151050</v>
      </c>
      <c r="AQ38" s="11">
        <f t="shared" si="13"/>
        <v>154875</v>
      </c>
      <c r="AR38" s="11">
        <f t="shared" si="13"/>
        <v>158700</v>
      </c>
      <c r="AS38" s="11">
        <f t="shared" si="13"/>
        <v>162450</v>
      </c>
      <c r="AT38" s="11">
        <f t="shared" si="13"/>
        <v>166200</v>
      </c>
      <c r="AU38" s="11">
        <f t="shared" si="13"/>
        <v>169950</v>
      </c>
      <c r="AV38" s="11">
        <f t="shared" si="13"/>
        <v>173700</v>
      </c>
      <c r="AW38" s="11">
        <f t="shared" si="13"/>
        <v>177450</v>
      </c>
      <c r="AX38" s="11">
        <f t="shared" si="13"/>
        <v>181200</v>
      </c>
      <c r="AY38" s="11">
        <f t="shared" si="13"/>
        <v>184875</v>
      </c>
      <c r="AZ38" s="11">
        <f t="shared" si="13"/>
        <v>188550</v>
      </c>
      <c r="BA38" s="11">
        <f t="shared" si="13"/>
        <v>192225</v>
      </c>
      <c r="BB38" s="11">
        <f t="shared" si="13"/>
        <v>195900</v>
      </c>
      <c r="BC38" s="11">
        <f t="shared" si="13"/>
        <v>199575</v>
      </c>
      <c r="BD38" s="11">
        <f t="shared" si="13"/>
        <v>203250</v>
      </c>
      <c r="BE38" s="11">
        <f t="shared" si="13"/>
        <v>206962.5</v>
      </c>
      <c r="BF38" s="11">
        <f t="shared" si="13"/>
        <v>210675</v>
      </c>
      <c r="BG38" s="11">
        <f t="shared" si="13"/>
        <v>214387.5</v>
      </c>
      <c r="BH38" s="11">
        <f t="shared" si="13"/>
        <v>218100</v>
      </c>
      <c r="BI38" s="11">
        <f t="shared" si="13"/>
        <v>221812.5</v>
      </c>
      <c r="BJ38" s="11">
        <f t="shared" si="13"/>
        <v>225525</v>
      </c>
    </row>
    <row r="39" spans="1:62" x14ac:dyDescent="0.25">
      <c r="A39" s="3" t="s">
        <v>65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</row>
    <row r="40" spans="1:62" x14ac:dyDescent="0.25">
      <c r="A40" s="13" t="s">
        <v>85</v>
      </c>
      <c r="B40" s="21">
        <v>0.15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</row>
    <row r="41" spans="1:62" x14ac:dyDescent="0.25">
      <c r="A41" s="13" t="s">
        <v>86</v>
      </c>
      <c r="B41" s="22">
        <v>25000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</row>
    <row r="42" spans="1:62" x14ac:dyDescent="0.25">
      <c r="A42" s="2" t="s">
        <v>76</v>
      </c>
      <c r="B42" s="18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0.02</v>
      </c>
      <c r="I42" s="8">
        <v>0.02</v>
      </c>
      <c r="J42" s="8">
        <v>0.02</v>
      </c>
      <c r="K42" s="8">
        <v>0.02</v>
      </c>
      <c r="L42" s="8">
        <v>0.02</v>
      </c>
      <c r="M42" s="8">
        <v>0.02</v>
      </c>
      <c r="N42" s="8">
        <v>0.02</v>
      </c>
      <c r="O42" s="8">
        <v>0.01</v>
      </c>
      <c r="P42" s="8">
        <v>0.01</v>
      </c>
      <c r="Q42" s="8">
        <v>0.01</v>
      </c>
      <c r="R42" s="8">
        <v>0.01</v>
      </c>
      <c r="S42" s="8">
        <v>0.01</v>
      </c>
      <c r="T42" s="8">
        <v>0.01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-0.01</v>
      </c>
      <c r="AB42" s="8">
        <v>-0.01</v>
      </c>
      <c r="AC42" s="8">
        <v>-0.01</v>
      </c>
      <c r="AD42" s="8">
        <v>-0.01</v>
      </c>
      <c r="AE42" s="8">
        <v>-0.01</v>
      </c>
      <c r="AF42" s="8">
        <v>-0.01</v>
      </c>
      <c r="AG42" s="8">
        <v>0.01</v>
      </c>
      <c r="AH42" s="8">
        <v>0.01</v>
      </c>
      <c r="AI42" s="8">
        <v>0.01</v>
      </c>
      <c r="AJ42" s="8">
        <v>0.01</v>
      </c>
      <c r="AK42" s="8">
        <v>0.01</v>
      </c>
      <c r="AL42" s="8">
        <v>0.01</v>
      </c>
      <c r="AM42" s="8">
        <v>0.02</v>
      </c>
      <c r="AN42" s="8">
        <v>0.02</v>
      </c>
      <c r="AO42" s="8">
        <v>0.02</v>
      </c>
      <c r="AP42" s="8">
        <v>0.02</v>
      </c>
      <c r="AQ42" s="8">
        <v>0.02</v>
      </c>
      <c r="AR42" s="8">
        <v>0.02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-0.02</v>
      </c>
      <c r="AZ42" s="8">
        <v>-0.02</v>
      </c>
      <c r="BA42" s="8">
        <v>-0.02</v>
      </c>
      <c r="BB42" s="8">
        <v>-0.02</v>
      </c>
      <c r="BC42" s="8">
        <v>-0.02</v>
      </c>
      <c r="BD42" s="8">
        <v>-0.02</v>
      </c>
      <c r="BE42" s="8">
        <v>-0.01</v>
      </c>
      <c r="BF42" s="8">
        <v>-0.01</v>
      </c>
      <c r="BG42" s="8">
        <v>-0.01</v>
      </c>
      <c r="BH42" s="8">
        <v>-0.01</v>
      </c>
      <c r="BI42" s="8">
        <v>-0.01</v>
      </c>
      <c r="BJ42" s="8">
        <v>-0.01</v>
      </c>
    </row>
    <row r="43" spans="1:62" x14ac:dyDescent="0.25">
      <c r="A43" s="2"/>
      <c r="B43" s="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</row>
    <row r="44" spans="1:62" x14ac:dyDescent="0.25">
      <c r="A44" s="12" t="s">
        <v>88</v>
      </c>
      <c r="C44" s="23">
        <f>$B$47*$B$48*$B$49*(1+C50)</f>
        <v>3750</v>
      </c>
      <c r="D44" s="23">
        <f t="shared" ref="D44:BJ44" si="14">$B$47*$B$48*$B$49*(1+D50)</f>
        <v>3750</v>
      </c>
      <c r="E44" s="23">
        <f t="shared" si="14"/>
        <v>3750</v>
      </c>
      <c r="F44" s="23">
        <f t="shared" si="14"/>
        <v>3750</v>
      </c>
      <c r="G44" s="23">
        <f t="shared" si="14"/>
        <v>3750</v>
      </c>
      <c r="H44" s="23">
        <f t="shared" si="14"/>
        <v>3825</v>
      </c>
      <c r="I44" s="23">
        <f t="shared" si="14"/>
        <v>3825</v>
      </c>
      <c r="J44" s="23">
        <f t="shared" si="14"/>
        <v>3825</v>
      </c>
      <c r="K44" s="23">
        <f t="shared" si="14"/>
        <v>3825</v>
      </c>
      <c r="L44" s="23">
        <f t="shared" si="14"/>
        <v>3825</v>
      </c>
      <c r="M44" s="23">
        <f t="shared" si="14"/>
        <v>3825</v>
      </c>
      <c r="N44" s="23">
        <f t="shared" si="14"/>
        <v>3825</v>
      </c>
      <c r="O44" s="23">
        <f t="shared" si="14"/>
        <v>3787.5</v>
      </c>
      <c r="P44" s="23">
        <f t="shared" si="14"/>
        <v>3787.5</v>
      </c>
      <c r="Q44" s="23">
        <f t="shared" si="14"/>
        <v>3787.5</v>
      </c>
      <c r="R44" s="23">
        <f t="shared" si="14"/>
        <v>3787.5</v>
      </c>
      <c r="S44" s="23">
        <f t="shared" si="14"/>
        <v>3787.5</v>
      </c>
      <c r="T44" s="23">
        <f t="shared" si="14"/>
        <v>3787.5</v>
      </c>
      <c r="U44" s="23">
        <f t="shared" si="14"/>
        <v>3750</v>
      </c>
      <c r="V44" s="23">
        <f t="shared" si="14"/>
        <v>3750</v>
      </c>
      <c r="W44" s="23">
        <f t="shared" si="14"/>
        <v>3750</v>
      </c>
      <c r="X44" s="23">
        <f t="shared" si="14"/>
        <v>3750</v>
      </c>
      <c r="Y44" s="23">
        <f t="shared" si="14"/>
        <v>3750</v>
      </c>
      <c r="Z44" s="23">
        <f t="shared" si="14"/>
        <v>3750</v>
      </c>
      <c r="AA44" s="23">
        <f t="shared" si="14"/>
        <v>3712.5</v>
      </c>
      <c r="AB44" s="23">
        <f t="shared" si="14"/>
        <v>3712.5</v>
      </c>
      <c r="AC44" s="23">
        <f t="shared" si="14"/>
        <v>3712.5</v>
      </c>
      <c r="AD44" s="23">
        <f t="shared" si="14"/>
        <v>3712.5</v>
      </c>
      <c r="AE44" s="23">
        <f t="shared" si="14"/>
        <v>3712.5</v>
      </c>
      <c r="AF44" s="23">
        <f t="shared" si="14"/>
        <v>3712.5</v>
      </c>
      <c r="AG44" s="23">
        <f t="shared" si="14"/>
        <v>3787.5</v>
      </c>
      <c r="AH44" s="23">
        <f t="shared" si="14"/>
        <v>3787.5</v>
      </c>
      <c r="AI44" s="23">
        <f t="shared" si="14"/>
        <v>3787.5</v>
      </c>
      <c r="AJ44" s="23">
        <f t="shared" si="14"/>
        <v>3787.5</v>
      </c>
      <c r="AK44" s="23">
        <f t="shared" si="14"/>
        <v>3787.5</v>
      </c>
      <c r="AL44" s="23">
        <f t="shared" si="14"/>
        <v>3787.5</v>
      </c>
      <c r="AM44" s="23">
        <f t="shared" si="14"/>
        <v>3825</v>
      </c>
      <c r="AN44" s="23">
        <f t="shared" si="14"/>
        <v>3825</v>
      </c>
      <c r="AO44" s="23">
        <f t="shared" si="14"/>
        <v>3825</v>
      </c>
      <c r="AP44" s="23">
        <f t="shared" si="14"/>
        <v>3825</v>
      </c>
      <c r="AQ44" s="23">
        <f t="shared" si="14"/>
        <v>3825</v>
      </c>
      <c r="AR44" s="23">
        <f t="shared" si="14"/>
        <v>3825</v>
      </c>
      <c r="AS44" s="23">
        <f t="shared" si="14"/>
        <v>3750</v>
      </c>
      <c r="AT44" s="23">
        <f t="shared" si="14"/>
        <v>3750</v>
      </c>
      <c r="AU44" s="23">
        <f t="shared" si="14"/>
        <v>3750</v>
      </c>
      <c r="AV44" s="23">
        <f t="shared" si="14"/>
        <v>3750</v>
      </c>
      <c r="AW44" s="23">
        <f t="shared" si="14"/>
        <v>3750</v>
      </c>
      <c r="AX44" s="23">
        <f t="shared" si="14"/>
        <v>3750</v>
      </c>
      <c r="AY44" s="23">
        <f t="shared" si="14"/>
        <v>3675</v>
      </c>
      <c r="AZ44" s="23">
        <f t="shared" si="14"/>
        <v>3675</v>
      </c>
      <c r="BA44" s="23">
        <f t="shared" si="14"/>
        <v>3675</v>
      </c>
      <c r="BB44" s="23">
        <f t="shared" si="14"/>
        <v>3675</v>
      </c>
      <c r="BC44" s="23">
        <f t="shared" si="14"/>
        <v>3675</v>
      </c>
      <c r="BD44" s="23">
        <f t="shared" si="14"/>
        <v>3675</v>
      </c>
      <c r="BE44" s="23">
        <f t="shared" si="14"/>
        <v>3712.5</v>
      </c>
      <c r="BF44" s="23">
        <f t="shared" si="14"/>
        <v>3712.5</v>
      </c>
      <c r="BG44" s="23">
        <f t="shared" si="14"/>
        <v>3712.5</v>
      </c>
      <c r="BH44" s="23">
        <f t="shared" si="14"/>
        <v>3712.5</v>
      </c>
      <c r="BI44" s="23">
        <f t="shared" si="14"/>
        <v>3712.5</v>
      </c>
      <c r="BJ44" s="23">
        <f t="shared" si="14"/>
        <v>3712.5</v>
      </c>
    </row>
    <row r="45" spans="1:62" x14ac:dyDescent="0.25">
      <c r="A45" s="2" t="s">
        <v>72</v>
      </c>
      <c r="C45" s="11">
        <f>C44</f>
        <v>3750</v>
      </c>
      <c r="D45" s="11">
        <f>C45+D44</f>
        <v>7500</v>
      </c>
      <c r="E45" s="11">
        <f t="shared" ref="E45" si="15">D45+E44</f>
        <v>11250</v>
      </c>
      <c r="F45" s="11">
        <f t="shared" ref="F45" si="16">E45+F44</f>
        <v>15000</v>
      </c>
      <c r="G45" s="11">
        <f t="shared" ref="G45" si="17">F45+G44</f>
        <v>18750</v>
      </c>
      <c r="H45" s="11">
        <f t="shared" ref="H45" si="18">G45+H44</f>
        <v>22575</v>
      </c>
      <c r="I45" s="11">
        <f t="shared" ref="I45" si="19">H45+I44</f>
        <v>26400</v>
      </c>
      <c r="J45" s="11">
        <f t="shared" ref="J45" si="20">I45+J44</f>
        <v>30225</v>
      </c>
      <c r="K45" s="11">
        <f t="shared" ref="K45" si="21">J45+K44</f>
        <v>34050</v>
      </c>
      <c r="L45" s="11">
        <f t="shared" ref="L45" si="22">K45+L44</f>
        <v>37875</v>
      </c>
      <c r="M45" s="11">
        <f t="shared" ref="M45" si="23">L45+M44</f>
        <v>41700</v>
      </c>
      <c r="N45" s="11">
        <f t="shared" ref="N45" si="24">M45+N44</f>
        <v>45525</v>
      </c>
      <c r="O45" s="11">
        <f t="shared" ref="O45" si="25">N45+O44</f>
        <v>49312.5</v>
      </c>
      <c r="P45" s="11">
        <f t="shared" ref="P45" si="26">O45+P44</f>
        <v>53100</v>
      </c>
      <c r="Q45" s="11">
        <f t="shared" ref="Q45" si="27">P45+Q44</f>
        <v>56887.5</v>
      </c>
      <c r="R45" s="11">
        <f t="shared" ref="R45" si="28">Q45+R44</f>
        <v>60675</v>
      </c>
      <c r="S45" s="11">
        <f t="shared" ref="S45" si="29">R45+S44</f>
        <v>64462.5</v>
      </c>
      <c r="T45" s="11">
        <f t="shared" ref="T45" si="30">S45+T44</f>
        <v>68250</v>
      </c>
      <c r="U45" s="11">
        <f t="shared" ref="U45" si="31">T45+U44</f>
        <v>72000</v>
      </c>
      <c r="V45" s="11">
        <f t="shared" ref="V45" si="32">U45+V44</f>
        <v>75750</v>
      </c>
      <c r="W45" s="11">
        <f t="shared" ref="W45" si="33">V45+W44</f>
        <v>79500</v>
      </c>
      <c r="X45" s="11">
        <f t="shared" ref="X45" si="34">W45+X44</f>
        <v>83250</v>
      </c>
      <c r="Y45" s="11">
        <f t="shared" ref="Y45" si="35">X45+Y44</f>
        <v>87000</v>
      </c>
      <c r="Z45" s="11">
        <f t="shared" ref="Z45" si="36">Y45+Z44</f>
        <v>90750</v>
      </c>
      <c r="AA45" s="11">
        <f t="shared" ref="AA45" si="37">Z45+AA44</f>
        <v>94462.5</v>
      </c>
      <c r="AB45" s="11">
        <f t="shared" ref="AB45" si="38">AA45+AB44</f>
        <v>98175</v>
      </c>
      <c r="AC45" s="11">
        <f t="shared" ref="AC45" si="39">AB45+AC44</f>
        <v>101887.5</v>
      </c>
      <c r="AD45" s="11">
        <f t="shared" ref="AD45" si="40">AC45+AD44</f>
        <v>105600</v>
      </c>
      <c r="AE45" s="11">
        <f t="shared" ref="AE45" si="41">AD45+AE44</f>
        <v>109312.5</v>
      </c>
      <c r="AF45" s="11">
        <f t="shared" ref="AF45" si="42">AE45+AF44</f>
        <v>113025</v>
      </c>
      <c r="AG45" s="11">
        <f t="shared" ref="AG45" si="43">AF45+AG44</f>
        <v>116812.5</v>
      </c>
      <c r="AH45" s="11">
        <f t="shared" ref="AH45" si="44">AG45+AH44</f>
        <v>120600</v>
      </c>
      <c r="AI45" s="11">
        <f t="shared" ref="AI45" si="45">AH45+AI44</f>
        <v>124387.5</v>
      </c>
      <c r="AJ45" s="11">
        <f t="shared" ref="AJ45" si="46">AI45+AJ44</f>
        <v>128175</v>
      </c>
      <c r="AK45" s="11">
        <f t="shared" ref="AK45" si="47">AJ45+AK44</f>
        <v>131962.5</v>
      </c>
      <c r="AL45" s="11">
        <f t="shared" ref="AL45" si="48">AK45+AL44</f>
        <v>135750</v>
      </c>
      <c r="AM45" s="11">
        <f t="shared" ref="AM45" si="49">AL45+AM44</f>
        <v>139575</v>
      </c>
      <c r="AN45" s="11">
        <f t="shared" ref="AN45" si="50">AM45+AN44</f>
        <v>143400</v>
      </c>
      <c r="AO45" s="11">
        <f t="shared" ref="AO45" si="51">AN45+AO44</f>
        <v>147225</v>
      </c>
      <c r="AP45" s="11">
        <f t="shared" ref="AP45" si="52">AO45+AP44</f>
        <v>151050</v>
      </c>
      <c r="AQ45" s="11">
        <f t="shared" ref="AQ45" si="53">AP45+AQ44</f>
        <v>154875</v>
      </c>
      <c r="AR45" s="11">
        <f t="shared" ref="AR45" si="54">AQ45+AR44</f>
        <v>158700</v>
      </c>
      <c r="AS45" s="11">
        <f t="shared" ref="AS45" si="55">AR45+AS44</f>
        <v>162450</v>
      </c>
      <c r="AT45" s="11">
        <f t="shared" ref="AT45" si="56">AS45+AT44</f>
        <v>166200</v>
      </c>
      <c r="AU45" s="11">
        <f t="shared" ref="AU45" si="57">AT45+AU44</f>
        <v>169950</v>
      </c>
      <c r="AV45" s="11">
        <f t="shared" ref="AV45" si="58">AU45+AV44</f>
        <v>173700</v>
      </c>
      <c r="AW45" s="11">
        <f t="shared" ref="AW45" si="59">AV45+AW44</f>
        <v>177450</v>
      </c>
      <c r="AX45" s="11">
        <f t="shared" ref="AX45" si="60">AW45+AX44</f>
        <v>181200</v>
      </c>
      <c r="AY45" s="11">
        <f t="shared" ref="AY45" si="61">AX45+AY44</f>
        <v>184875</v>
      </c>
      <c r="AZ45" s="11">
        <f t="shared" ref="AZ45" si="62">AY45+AZ44</f>
        <v>188550</v>
      </c>
      <c r="BA45" s="11">
        <f t="shared" ref="BA45" si="63">AZ45+BA44</f>
        <v>192225</v>
      </c>
      <c r="BB45" s="11">
        <f t="shared" ref="BB45" si="64">BA45+BB44</f>
        <v>195900</v>
      </c>
      <c r="BC45" s="11">
        <f t="shared" ref="BC45" si="65">BB45+BC44</f>
        <v>199575</v>
      </c>
      <c r="BD45" s="11">
        <f t="shared" ref="BD45" si="66">BC45+BD44</f>
        <v>203250</v>
      </c>
      <c r="BE45" s="11">
        <f t="shared" ref="BE45" si="67">BD45+BE44</f>
        <v>206962.5</v>
      </c>
      <c r="BF45" s="11">
        <f t="shared" ref="BF45" si="68">BE45+BF44</f>
        <v>210675</v>
      </c>
      <c r="BG45" s="11">
        <f t="shared" ref="BG45" si="69">BF45+BG44</f>
        <v>214387.5</v>
      </c>
      <c r="BH45" s="11">
        <f t="shared" ref="BH45" si="70">BG45+BH44</f>
        <v>218100</v>
      </c>
      <c r="BI45" s="11">
        <f t="shared" ref="BI45" si="71">BH45+BI44</f>
        <v>221812.5</v>
      </c>
      <c r="BJ45" s="11">
        <f t="shared" ref="BJ45" si="72">BI45+BJ44</f>
        <v>225525</v>
      </c>
    </row>
    <row r="46" spans="1:62" x14ac:dyDescent="0.25">
      <c r="A46" s="3" t="s">
        <v>65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</row>
    <row r="47" spans="1:62" x14ac:dyDescent="0.25">
      <c r="A47" s="13" t="s">
        <v>85</v>
      </c>
      <c r="B47" s="24">
        <v>0.03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x14ac:dyDescent="0.25">
      <c r="A48" s="13" t="s">
        <v>86</v>
      </c>
      <c r="B48" s="22">
        <v>25000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x14ac:dyDescent="0.25">
      <c r="A49" s="13" t="s">
        <v>89</v>
      </c>
      <c r="B49" s="17">
        <v>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x14ac:dyDescent="0.25">
      <c r="A50" s="2" t="s">
        <v>76</v>
      </c>
      <c r="B50" s="18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0.02</v>
      </c>
      <c r="I50" s="8">
        <v>0.02</v>
      </c>
      <c r="J50" s="8">
        <v>0.02</v>
      </c>
      <c r="K50" s="8">
        <v>0.02</v>
      </c>
      <c r="L50" s="8">
        <v>0.02</v>
      </c>
      <c r="M50" s="8">
        <v>0.02</v>
      </c>
      <c r="N50" s="8">
        <v>0.02</v>
      </c>
      <c r="O50" s="8">
        <v>0.01</v>
      </c>
      <c r="P50" s="8">
        <v>0.01</v>
      </c>
      <c r="Q50" s="8">
        <v>0.01</v>
      </c>
      <c r="R50" s="8">
        <v>0.01</v>
      </c>
      <c r="S50" s="8">
        <v>0.01</v>
      </c>
      <c r="T50" s="8">
        <v>0.01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-0.01</v>
      </c>
      <c r="AB50" s="8">
        <v>-0.01</v>
      </c>
      <c r="AC50" s="8">
        <v>-0.01</v>
      </c>
      <c r="AD50" s="8">
        <v>-0.01</v>
      </c>
      <c r="AE50" s="8">
        <v>-0.01</v>
      </c>
      <c r="AF50" s="8">
        <v>-0.01</v>
      </c>
      <c r="AG50" s="8">
        <v>0.01</v>
      </c>
      <c r="AH50" s="8">
        <v>0.01</v>
      </c>
      <c r="AI50" s="8">
        <v>0.01</v>
      </c>
      <c r="AJ50" s="8">
        <v>0.01</v>
      </c>
      <c r="AK50" s="8">
        <v>0.01</v>
      </c>
      <c r="AL50" s="8">
        <v>0.01</v>
      </c>
      <c r="AM50" s="8">
        <v>0.02</v>
      </c>
      <c r="AN50" s="8">
        <v>0.02</v>
      </c>
      <c r="AO50" s="8">
        <v>0.02</v>
      </c>
      <c r="AP50" s="8">
        <v>0.02</v>
      </c>
      <c r="AQ50" s="8">
        <v>0.02</v>
      </c>
      <c r="AR50" s="8">
        <v>0.02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-0.02</v>
      </c>
      <c r="AZ50" s="8">
        <v>-0.02</v>
      </c>
      <c r="BA50" s="8">
        <v>-0.02</v>
      </c>
      <c r="BB50" s="8">
        <v>-0.02</v>
      </c>
      <c r="BC50" s="8">
        <v>-0.02</v>
      </c>
      <c r="BD50" s="8">
        <v>-0.02</v>
      </c>
      <c r="BE50" s="8">
        <v>-0.01</v>
      </c>
      <c r="BF50" s="8">
        <v>-0.01</v>
      </c>
      <c r="BG50" s="8">
        <v>-0.01</v>
      </c>
      <c r="BH50" s="8">
        <v>-0.01</v>
      </c>
      <c r="BI50" s="8">
        <v>-0.01</v>
      </c>
      <c r="BJ50" s="8">
        <v>-0.01</v>
      </c>
    </row>
    <row r="51" spans="1:62" x14ac:dyDescent="0.25">
      <c r="A51" s="2"/>
      <c r="B51" s="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33.75" x14ac:dyDescent="0.5">
      <c r="A52" s="15" t="s">
        <v>73</v>
      </c>
    </row>
    <row r="54" spans="1:62" x14ac:dyDescent="0.25">
      <c r="A54" s="3" t="s">
        <v>66</v>
      </c>
      <c r="B54" s="9">
        <v>12</v>
      </c>
    </row>
    <row r="55" spans="1:62" x14ac:dyDescent="0.25">
      <c r="A55" s="12" t="s">
        <v>60</v>
      </c>
      <c r="B55" s="5">
        <f>INDEX($C$5:$BJ$5,,$B$54)</f>
        <v>24000</v>
      </c>
    </row>
    <row r="56" spans="1:62" x14ac:dyDescent="0.25">
      <c r="A56" s="12" t="s">
        <v>63</v>
      </c>
      <c r="B56" s="5">
        <f>INDEX($C$11:$BJ$11,,$B$54)</f>
        <v>47346</v>
      </c>
    </row>
    <row r="57" spans="1:62" x14ac:dyDescent="0.25">
      <c r="A57" s="12" t="s">
        <v>68</v>
      </c>
      <c r="B57" s="6">
        <f>INDEX($C$18:$BJ$18,,$B$54)</f>
        <v>48560</v>
      </c>
    </row>
    <row r="58" spans="1:62" x14ac:dyDescent="0.25">
      <c r="A58" s="12" t="s">
        <v>75</v>
      </c>
      <c r="B58" s="6">
        <f>INDEX($C$25:$BJ$25,,$B$54)</f>
        <v>25000</v>
      </c>
    </row>
    <row r="59" spans="1:62" x14ac:dyDescent="0.25">
      <c r="A59" s="12" t="s">
        <v>77</v>
      </c>
      <c r="B59" s="6">
        <f>INDEX($C$30:$BJ$30,,$B$54)</f>
        <v>48000</v>
      </c>
    </row>
    <row r="60" spans="1:62" x14ac:dyDescent="0.25">
      <c r="A60" s="12" t="s">
        <v>84</v>
      </c>
      <c r="B60" s="6">
        <f>INDEX($C$38:$BJ$38,,$B$54)</f>
        <v>45525</v>
      </c>
    </row>
    <row r="61" spans="1:62" x14ac:dyDescent="0.25">
      <c r="A61" s="12" t="s">
        <v>88</v>
      </c>
      <c r="B61" s="6">
        <f>INDEX($C$45:$BJ$45,,$B$54)</f>
        <v>45525</v>
      </c>
    </row>
    <row r="64" spans="1:62" ht="90" x14ac:dyDescent="0.25">
      <c r="A64" s="25" t="s">
        <v>90</v>
      </c>
    </row>
    <row r="67" spans="4:4" x14ac:dyDescent="0.25">
      <c r="D67" t="s">
        <v>91</v>
      </c>
    </row>
  </sheetData>
  <dataValidations disablePrompts="1" count="1">
    <dataValidation type="whole" allowBlank="1" showInputMessage="1" showErrorMessage="1" sqref="B54">
      <formula1>1</formula1>
      <formula2>60</formula2>
    </dataValidation>
  </dataValidations>
  <hyperlinks>
    <hyperlink ref="A64" r:id="rId1"/>
  </hyperlinks>
  <pageMargins left="0.7" right="0.7" top="0.75" bottom="0.75" header="0.3" footer="0.3"/>
  <pageSetup paperSize="9" orientation="portrait" verticalDpi="4294967295" r:id="rId2"/>
  <drawing r:id="rId3"/>
  <legacy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Sheet1!C38:BJ38</xm:f>
              <xm:sqref>B38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Sheet1!C45:BJ45</xm:f>
              <xm:sqref>B45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Sheet1!C44:BJ44</xm:f>
              <xm:sqref>B44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Sheet1!C37:BJ37</xm:f>
              <xm:sqref>B37</xm:sqref>
            </x14:sparkline>
          </x14:sparklines>
        </x14:sparklineGroup>
        <x14:sparklineGroup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Sheet1!C15:BJ15</xm:f>
              <xm:sqref>B15</xm:sqref>
            </x14:sparkline>
          </x14:sparklines>
        </x14:sparklineGroup>
        <x14:sparklineGroup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Sheet1!C22:BJ22</xm:f>
              <xm:sqref>B22</xm:sqref>
            </x14:sparkline>
            <x14:sparkline>
              <xm:f>Sheet1!C23:BJ23</xm:f>
              <xm:sqref>B23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Sheet1!C5:BJ5</xm:f>
              <xm:sqref>B5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Sheet1!C11:BJ11</xm:f>
              <xm:sqref>B11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Sheet1!C18:BJ18</xm:f>
              <xm:sqref>B18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Sheet1!C25:BJ25</xm:f>
              <xm:sqref>B25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Sheet1!C4:BJ4</xm:f>
              <xm:sqref>B4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Sheet1!C10:BJ10</xm:f>
              <xm:sqref>B10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Sheet1!C17:BJ17</xm:f>
              <xm:sqref>B17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Sheet1!C24:BJ24</xm:f>
              <xm:sqref>B24</xm:sqref>
            </x14:sparkline>
          </x14:sparklines>
        </x14:sparklineGroup>
        <x14:sparklineGroup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Sheet1!C42:BJ42</xm:f>
              <xm:sqref>B42</xm:sqref>
            </x14:sparkline>
            <x14:sparkline>
              <xm:f>Sheet1!C43:BJ43</xm:f>
              <xm:sqref>B43</xm:sqref>
            </x14:sparkline>
            <x14:sparkline>
              <xm:f>Sheet1!C51:BJ51</xm:f>
              <xm:sqref>B51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Sheet1!C29:BJ29</xm:f>
              <xm:sqref>B29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Sheet1!C30:BJ30</xm:f>
              <xm:sqref>B30</xm:sqref>
            </x14:sparkline>
          </x14:sparklines>
        </x14:sparklineGroup>
        <x14:sparklineGroup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Sheet1!C35:BJ35</xm:f>
              <xm:sqref>B35</xm:sqref>
            </x14:sparkline>
          </x14:sparklines>
        </x14:sparklineGroup>
        <x14:sparklineGroup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Sheet1!C50:BJ50</xm:f>
              <xm:sqref>B50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Adams</dc:creator>
  <cp:lastModifiedBy>Matthew Adams</cp:lastModifiedBy>
  <cp:lastPrinted>2015-03-20T08:17:00Z</cp:lastPrinted>
  <dcterms:created xsi:type="dcterms:W3CDTF">2015-03-18T13:37:19Z</dcterms:created>
  <dcterms:modified xsi:type="dcterms:W3CDTF">2015-03-20T10:40:06Z</dcterms:modified>
</cp:coreProperties>
</file>